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Y:\REDES INTEGRADAS DE REHABILITACIÓN\CAJA DE HERRAMIENTAS\Dx UPSS-MR\Herramienta Dx UPSS-MR\"/>
    </mc:Choice>
  </mc:AlternateContent>
  <bookViews>
    <workbookView showHorizontalScroll="0" showVerticalScroll="0" showSheetTabs="0" xWindow="0" yWindow="0" windowWidth="20490" windowHeight="7755" activeTab="10"/>
  </bookViews>
  <sheets>
    <sheet name="RIS-Rehab" sheetId="16" r:id="rId1"/>
    <sheet name="Indice" sheetId="18" r:id="rId2"/>
    <sheet name="I. Datos Generales" sheetId="4" r:id="rId3"/>
    <sheet name="II. Equipamiento básico" sheetId="14" r:id="rId4"/>
    <sheet name="III Equipamiento por categoría" sheetId="1" r:id="rId5"/>
    <sheet name="IV. Normatividad" sheetId="9" r:id="rId6"/>
    <sheet name="V. Funciones" sheetId="13" r:id="rId7"/>
    <sheet name="VI. Infraestructura" sheetId="5" r:id="rId8"/>
    <sheet name="VII. RRHH disponible" sheetId="12" r:id="rId9"/>
    <sheet name="VIII. Recursos financieros" sheetId="8" r:id="rId10"/>
    <sheet name="IX. Cartera de servicios" sheetId="6" r:id="rId11"/>
    <sheet name="X. Indicadores" sheetId="7" r:id="rId12"/>
    <sheet name="XI. RESUMEN" sheetId="15" r:id="rId13"/>
  </sheets>
  <externalReferences>
    <externalReference r:id="rId14"/>
  </externalReferences>
  <definedNames>
    <definedName name="_xlnm._FilterDatabase" localSheetId="3" hidden="1">'II. Equipamiento básico'!$B$14:$F$47</definedName>
    <definedName name="_xlnm._FilterDatabase" localSheetId="4" hidden="1">'III Equipamiento por categoría'!$A$19:$AA$115</definedName>
    <definedName name="_xlnm.Print_Area" localSheetId="1">Indice!$A$8:$P$62</definedName>
    <definedName name="probl_1_1">[1]Alt!$C$6:$C$13</definedName>
    <definedName name="probl_1_2">[1]Alt!$C$16:$C$24</definedName>
    <definedName name="probl_1_3">[1]Alt!$C$32:$C$38</definedName>
    <definedName name="probl_2_1">[1]Alt!$C$44:$C$50</definedName>
    <definedName name="probl_2_2">[1]Alt!$C$54:$C$57</definedName>
    <definedName name="probl_3_1">[1]Alt!$C$62:$C$67</definedName>
    <definedName name="probl_3_2">[1]Alt!$C$73:$C$75</definedName>
    <definedName name="probl_3_3">[1]Alt!$C$81:$C$83</definedName>
    <definedName name="probl_3_4">[1]Alt!$C$91:$C$93</definedName>
    <definedName name="probl_3_5">[1]Alt!$C$99:$C$103</definedName>
    <definedName name="probl_3_6">[1]Alt!$C$107:$C$110</definedName>
    <definedName name="probl_3_7">[1]Alt!$C$114:$C$117</definedName>
    <definedName name="probl_3_8">[1]Alt!$C$124:$C$127</definedName>
    <definedName name="probl_4_1">[1]Alt!$C$132:$C$136</definedName>
    <definedName name="probl_4_2">[1]Alt!$C$140:$C$143</definedName>
    <definedName name="probl_4_3">[1]Alt!$C$150:$C$153</definedName>
    <definedName name="probl_4_4">[1]Alt!$C$158:$C$161</definedName>
    <definedName name="probl_4_5">[1]Alt!#REF!</definedName>
    <definedName name="probl_4_6">[1]Alt!#REF!</definedName>
    <definedName name="probl_4_7">[1]Alt!#REF!</definedName>
    <definedName name="probl_4_8">[1]Alt!#REF!</definedName>
    <definedName name="probl_5_1">[1]Alt!$C$167:$C$170</definedName>
    <definedName name="probl_5_2">[1]Alt!$C$174:$C$178</definedName>
    <definedName name="probl_6_1">[1]Alt!$C$183:$C$188</definedName>
    <definedName name="probl_6_2">[1]Alt!$C$192:$C$195</definedName>
    <definedName name="probl_7_1">[1]Alt!$C$199:$C$201</definedName>
    <definedName name="probl_7_2">[1]Alt!$C$205:$C$208</definedName>
    <definedName name="probl_7_3">[1]Alt!$C$212:$C$215</definedName>
    <definedName name="probl_7_4">[1]Alt!$C$219:$C$222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0" i="6" l="1"/>
  <c r="F50" i="6"/>
  <c r="D50" i="6"/>
  <c r="B38" i="6" l="1"/>
  <c r="B12" i="12" l="1"/>
  <c r="B14" i="12"/>
  <c r="B16" i="12"/>
  <c r="B18" i="12"/>
  <c r="B20" i="12"/>
  <c r="B22" i="12"/>
  <c r="B24" i="12"/>
  <c r="B25" i="12"/>
  <c r="B26" i="12" s="1"/>
  <c r="E26" i="13" l="1"/>
  <c r="D26" i="13"/>
  <c r="D115" i="1"/>
  <c r="E115" i="1"/>
  <c r="F115" i="1"/>
  <c r="G115" i="1"/>
  <c r="J33" i="13" l="1"/>
  <c r="K27" i="12" l="1"/>
  <c r="K33" i="12" s="1"/>
  <c r="G180" i="6"/>
  <c r="F180" i="6"/>
  <c r="D180" i="6"/>
  <c r="G171" i="6"/>
  <c r="F171" i="6"/>
  <c r="D171" i="6"/>
  <c r="G161" i="6"/>
  <c r="F161" i="6"/>
  <c r="D161" i="6"/>
  <c r="G146" i="6"/>
  <c r="F146" i="6"/>
  <c r="D146" i="6"/>
  <c r="G126" i="6"/>
  <c r="F126" i="6"/>
  <c r="D126" i="6"/>
  <c r="G106" i="6"/>
  <c r="F106" i="6"/>
  <c r="D106" i="6"/>
  <c r="G85" i="6"/>
  <c r="F85" i="6"/>
  <c r="D85" i="6"/>
  <c r="G39" i="6"/>
  <c r="F39" i="6"/>
  <c r="D39" i="6"/>
  <c r="I60" i="5"/>
  <c r="I56" i="5"/>
  <c r="J29" i="13"/>
  <c r="J22" i="9"/>
  <c r="I117" i="1"/>
  <c r="I121" i="1"/>
  <c r="E49" i="14"/>
  <c r="L27" i="12" l="1"/>
  <c r="M27" i="12"/>
  <c r="N27" i="12"/>
  <c r="O27" i="12"/>
  <c r="Q117" i="1" l="1"/>
  <c r="Q115" i="1"/>
  <c r="Q114" i="1"/>
  <c r="Q113" i="1"/>
  <c r="F26" i="13" l="1"/>
  <c r="G26" i="13"/>
  <c r="H26" i="13"/>
  <c r="I26" i="13"/>
  <c r="E27" i="12"/>
  <c r="F27" i="12"/>
  <c r="G27" i="12"/>
  <c r="H27" i="12"/>
  <c r="I27" i="12"/>
  <c r="J27" i="12"/>
  <c r="D27" i="12"/>
  <c r="I58" i="5" l="1"/>
  <c r="C12" i="15" s="1"/>
  <c r="E54" i="5"/>
  <c r="F54" i="5"/>
  <c r="G54" i="5"/>
  <c r="D54" i="5"/>
  <c r="B21" i="5"/>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D41" i="7"/>
  <c r="E41" i="7"/>
  <c r="F41" i="7"/>
  <c r="D42" i="7"/>
  <c r="E42" i="7"/>
  <c r="F42" i="7"/>
  <c r="D43" i="7"/>
  <c r="E43" i="7"/>
  <c r="F43" i="7"/>
  <c r="E40" i="7"/>
  <c r="F40" i="7"/>
  <c r="D40" i="7"/>
  <c r="P56" i="5" l="1"/>
  <c r="Q56" i="5"/>
  <c r="R56" i="5"/>
  <c r="S56" i="5"/>
  <c r="E15" i="7"/>
  <c r="F15" i="7"/>
  <c r="D15" i="7"/>
  <c r="E14" i="7"/>
  <c r="F14" i="7"/>
  <c r="D14" i="7"/>
  <c r="E13" i="7"/>
  <c r="F13" i="7"/>
  <c r="D13" i="7"/>
  <c r="F12" i="7"/>
  <c r="E12" i="7"/>
  <c r="D12" i="7"/>
  <c r="B15" i="14" l="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E50" i="14" s="1"/>
  <c r="E51" i="14" l="1"/>
  <c r="C8" i="15" s="1"/>
  <c r="D191" i="6" l="1"/>
  <c r="C200" i="6"/>
  <c r="C199" i="6"/>
  <c r="C198" i="6"/>
  <c r="C197" i="6"/>
  <c r="C196" i="6"/>
  <c r="C195" i="6"/>
  <c r="C194" i="6"/>
  <c r="C193" i="6"/>
  <c r="C192" i="6"/>
  <c r="E51" i="6"/>
  <c r="E86" i="6" s="1"/>
  <c r="E107" i="6" s="1"/>
  <c r="E127" i="6" s="1"/>
  <c r="E147" i="6" s="1"/>
  <c r="E162" i="6" s="1"/>
  <c r="E172" i="6" s="1"/>
  <c r="E181" i="6" s="1"/>
  <c r="E52" i="6"/>
  <c r="E87" i="6" s="1"/>
  <c r="E108" i="6" s="1"/>
  <c r="E128" i="6" s="1"/>
  <c r="E148" i="6" s="1"/>
  <c r="E163" i="6" s="1"/>
  <c r="E173" i="6" s="1"/>
  <c r="E182" i="6" s="1"/>
  <c r="E50" i="6"/>
  <c r="E85" i="6" s="1"/>
  <c r="E106" i="6" s="1"/>
  <c r="E126" i="6" s="1"/>
  <c r="E146" i="6" s="1"/>
  <c r="E161" i="6" s="1"/>
  <c r="E171" i="6" s="1"/>
  <c r="E180" i="6" s="1"/>
  <c r="C51" i="6"/>
  <c r="C86" i="6" s="1"/>
  <c r="C107" i="6" s="1"/>
  <c r="C127" i="6" s="1"/>
  <c r="C147" i="6" s="1"/>
  <c r="C162" i="6" s="1"/>
  <c r="C172" i="6" s="1"/>
  <c r="C181" i="6" s="1"/>
  <c r="C52" i="6"/>
  <c r="C87" i="6" s="1"/>
  <c r="C108" i="6" s="1"/>
  <c r="C128" i="6" s="1"/>
  <c r="C148" i="6" s="1"/>
  <c r="C163" i="6" s="1"/>
  <c r="C173" i="6" s="1"/>
  <c r="C182" i="6" s="1"/>
  <c r="C50" i="6"/>
  <c r="C85" i="6" s="1"/>
  <c r="C106" i="6" s="1"/>
  <c r="C126" i="6" s="1"/>
  <c r="C146" i="6" s="1"/>
  <c r="C161" i="6" s="1"/>
  <c r="C171" i="6" s="1"/>
  <c r="C180" i="6" s="1"/>
  <c r="G181" i="6"/>
  <c r="F181" i="6"/>
  <c r="D181" i="6"/>
  <c r="F44" i="6"/>
  <c r="F56" i="6" s="1"/>
  <c r="F90" i="6" s="1"/>
  <c r="F111" i="6" s="1"/>
  <c r="F131" i="6" s="1"/>
  <c r="F151" i="6" s="1"/>
  <c r="F166" i="6" s="1"/>
  <c r="F176" i="6" s="1"/>
  <c r="E44" i="6"/>
  <c r="E56" i="6" s="1"/>
  <c r="E90" i="6" s="1"/>
  <c r="E111" i="6" s="1"/>
  <c r="E131" i="6" s="1"/>
  <c r="E151" i="6" s="1"/>
  <c r="E166" i="6" s="1"/>
  <c r="E176" i="6" s="1"/>
  <c r="G44" i="6"/>
  <c r="G56" i="6" s="1"/>
  <c r="G90" i="6" s="1"/>
  <c r="G111" i="6" s="1"/>
  <c r="G131" i="6" s="1"/>
  <c r="G151" i="6" s="1"/>
  <c r="G166" i="6" s="1"/>
  <c r="G176" i="6" s="1"/>
  <c r="H44" i="6"/>
  <c r="H56" i="6" s="1"/>
  <c r="H90" i="6" s="1"/>
  <c r="H111" i="6" s="1"/>
  <c r="H131" i="6" s="1"/>
  <c r="H151" i="6" s="1"/>
  <c r="H166" i="6" s="1"/>
  <c r="H176" i="6" s="1"/>
  <c r="D44" i="6"/>
  <c r="D56" i="6" s="1"/>
  <c r="D90" i="6" s="1"/>
  <c r="D111" i="6" s="1"/>
  <c r="D131" i="6" s="1"/>
  <c r="D151" i="6" s="1"/>
  <c r="D166" i="6" s="1"/>
  <c r="D176" i="6" s="1"/>
  <c r="B168" i="6"/>
  <c r="B169" i="6" s="1"/>
  <c r="B170" i="6" s="1"/>
  <c r="G172" i="6" s="1"/>
  <c r="B153" i="6"/>
  <c r="B154" i="6" s="1"/>
  <c r="B155" i="6" s="1"/>
  <c r="B156" i="6" s="1"/>
  <c r="B157" i="6" s="1"/>
  <c r="B158" i="6" s="1"/>
  <c r="B159" i="6" s="1"/>
  <c r="B160" i="6" s="1"/>
  <c r="G162" i="6" s="1"/>
  <c r="B133" i="6"/>
  <c r="B134" i="6" s="1"/>
  <c r="B135" i="6" s="1"/>
  <c r="B136" i="6" s="1"/>
  <c r="B137" i="6" s="1"/>
  <c r="B138" i="6" s="1"/>
  <c r="B139" i="6" s="1"/>
  <c r="B140" i="6" s="1"/>
  <c r="B141" i="6" s="1"/>
  <c r="B142" i="6" s="1"/>
  <c r="B143" i="6" s="1"/>
  <c r="B144" i="6" s="1"/>
  <c r="B145" i="6" s="1"/>
  <c r="G147" i="6" s="1"/>
  <c r="B113" i="6"/>
  <c r="B114" i="6" s="1"/>
  <c r="B115" i="6" s="1"/>
  <c r="B116" i="6" s="1"/>
  <c r="B117" i="6" s="1"/>
  <c r="B118" i="6" s="1"/>
  <c r="B119" i="6" s="1"/>
  <c r="B120" i="6" s="1"/>
  <c r="B121" i="6" s="1"/>
  <c r="B122" i="6" s="1"/>
  <c r="B123" i="6" s="1"/>
  <c r="B124" i="6" s="1"/>
  <c r="B125" i="6" s="1"/>
  <c r="D127" i="6" s="1"/>
  <c r="B92" i="6"/>
  <c r="B93" i="6" s="1"/>
  <c r="B94" i="6" s="1"/>
  <c r="B95" i="6" s="1"/>
  <c r="B96" i="6" s="1"/>
  <c r="B97" i="6" s="1"/>
  <c r="B98" i="6" s="1"/>
  <c r="B99" i="6" s="1"/>
  <c r="B100" i="6" s="1"/>
  <c r="B101" i="6" s="1"/>
  <c r="B102" i="6" s="1"/>
  <c r="B103" i="6" s="1"/>
  <c r="B104" i="6" s="1"/>
  <c r="B105" i="6" s="1"/>
  <c r="D107" i="6" s="1"/>
  <c r="B58" i="6"/>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F86" i="6" s="1"/>
  <c r="B46" i="6"/>
  <c r="B47" i="6" s="1"/>
  <c r="B48" i="6" s="1"/>
  <c r="B49" i="6" s="1"/>
  <c r="F51" i="6" s="1"/>
  <c r="B10" i="6"/>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G40" i="6" s="1"/>
  <c r="J10" i="6"/>
  <c r="J11" i="6" s="1"/>
  <c r="J12" i="6" s="1"/>
  <c r="J13" i="6" s="1"/>
  <c r="J14" i="6" s="1"/>
  <c r="J15" i="6" s="1"/>
  <c r="J16" i="6" s="1"/>
  <c r="J17" i="6" s="1"/>
  <c r="J18" i="6" s="1"/>
  <c r="J19" i="6" s="1"/>
  <c r="J20" i="6" s="1"/>
  <c r="J21" i="6" s="1"/>
  <c r="J22" i="6" s="1"/>
  <c r="J23" i="6" s="1"/>
  <c r="J24" i="6" s="1"/>
  <c r="J25" i="6" s="1"/>
  <c r="J26" i="6" s="1"/>
  <c r="J31" i="13"/>
  <c r="C11" i="15" s="1"/>
  <c r="B9" i="13"/>
  <c r="B10" i="13" s="1"/>
  <c r="B11" i="13" s="1"/>
  <c r="B12" i="13" s="1"/>
  <c r="B13" i="13" s="1"/>
  <c r="B14" i="13" s="1"/>
  <c r="B15" i="13" s="1"/>
  <c r="B16" i="13" s="1"/>
  <c r="B17" i="13" s="1"/>
  <c r="B18" i="13" s="1"/>
  <c r="B19" i="13" s="1"/>
  <c r="B20" i="13" s="1"/>
  <c r="B21" i="13" s="1"/>
  <c r="B22" i="13" s="1"/>
  <c r="B23" i="13" s="1"/>
  <c r="B24" i="13" s="1"/>
  <c r="B25" i="13" s="1"/>
  <c r="P10" i="12"/>
  <c r="P11" i="12"/>
  <c r="P12" i="12"/>
  <c r="P13" i="12"/>
  <c r="P14" i="12"/>
  <c r="P15" i="12"/>
  <c r="P16" i="12"/>
  <c r="P17" i="12"/>
  <c r="P18" i="12"/>
  <c r="P19" i="12"/>
  <c r="P20" i="12"/>
  <c r="P21" i="12"/>
  <c r="P22" i="12"/>
  <c r="P23" i="12"/>
  <c r="P26" i="12"/>
  <c r="P24" i="12"/>
  <c r="P25" i="12"/>
  <c r="P9" i="12"/>
  <c r="P27" i="12" l="1"/>
  <c r="O28" i="12" s="1"/>
  <c r="F172" i="6"/>
  <c r="D162" i="6"/>
  <c r="D172" i="6"/>
  <c r="F162" i="6"/>
  <c r="D147" i="6"/>
  <c r="F147" i="6"/>
  <c r="G127" i="6"/>
  <c r="F127" i="6"/>
  <c r="G51" i="6"/>
  <c r="F107" i="6"/>
  <c r="G107" i="6"/>
  <c r="F87" i="6"/>
  <c r="E194" i="6" s="1"/>
  <c r="D86" i="6"/>
  <c r="D51" i="6"/>
  <c r="G86" i="6"/>
  <c r="F40" i="6"/>
  <c r="F41" i="6" s="1"/>
  <c r="E192" i="6" s="1"/>
  <c r="D40" i="6"/>
  <c r="D41" i="6" s="1"/>
  <c r="D192" i="6" s="1"/>
  <c r="G41" i="6"/>
  <c r="M28" i="12" l="1"/>
  <c r="N28" i="12"/>
  <c r="L28" i="12"/>
  <c r="G52" i="6"/>
  <c r="F193" i="6" s="1"/>
  <c r="F192" i="6"/>
  <c r="F108" i="6"/>
  <c r="E195" i="6" s="1"/>
  <c r="G87" i="6"/>
  <c r="F194" i="6" s="1"/>
  <c r="D87" i="6"/>
  <c r="D194" i="6" s="1"/>
  <c r="D52" i="6"/>
  <c r="D193" i="6" s="1"/>
  <c r="F52" i="6"/>
  <c r="E193" i="6" s="1"/>
  <c r="F128" i="6" l="1"/>
  <c r="E196" i="6" s="1"/>
  <c r="G108" i="6"/>
  <c r="F195" i="6" s="1"/>
  <c r="D108" i="6"/>
  <c r="D195" i="6" s="1"/>
  <c r="K35" i="12"/>
  <c r="C13" i="15" s="1"/>
  <c r="B10" i="12"/>
  <c r="J24" i="9"/>
  <c r="C10" i="15" s="1"/>
  <c r="B9" i="9"/>
  <c r="B10" i="9" s="1"/>
  <c r="B11" i="9" s="1"/>
  <c r="B12" i="9" s="1"/>
  <c r="B13" i="9" s="1"/>
  <c r="B14" i="9" s="1"/>
  <c r="B15" i="9" s="1"/>
  <c r="B16" i="9" s="1"/>
  <c r="B17" i="9" s="1"/>
  <c r="B18" i="9" s="1"/>
  <c r="B19" i="9" s="1"/>
  <c r="F148" i="6" l="1"/>
  <c r="E197" i="6" s="1"/>
  <c r="G128" i="6"/>
  <c r="F196" i="6" s="1"/>
  <c r="D128" i="6"/>
  <c r="D196" i="6" s="1"/>
  <c r="E8" i="8"/>
  <c r="E9" i="8"/>
  <c r="E10" i="8"/>
  <c r="E7" i="8"/>
  <c r="F163" i="6" l="1"/>
  <c r="E198" i="6" s="1"/>
  <c r="G148" i="6"/>
  <c r="F197" i="6" s="1"/>
  <c r="D148" i="6"/>
  <c r="D197" i="6" s="1"/>
  <c r="F173" i="6" l="1"/>
  <c r="G163" i="6"/>
  <c r="D163" i="6"/>
  <c r="I119" i="1" l="1"/>
  <c r="C9" i="15" s="1"/>
  <c r="D173" i="6"/>
  <c r="D199" i="6" s="1"/>
  <c r="D198" i="6"/>
  <c r="G173" i="6"/>
  <c r="F199" i="6" s="1"/>
  <c r="F198" i="6"/>
  <c r="F182" i="6"/>
  <c r="E200" i="6" s="1"/>
  <c r="E199" i="6"/>
  <c r="G182" i="6"/>
  <c r="F200" i="6" s="1"/>
  <c r="F201" i="6" s="1"/>
  <c r="D182" i="6"/>
  <c r="D200" i="6" s="1"/>
  <c r="E201" i="6" l="1"/>
  <c r="D201" i="6"/>
  <c r="C14" i="15" s="1"/>
  <c r="C15" i="15" l="1"/>
</calcChain>
</file>

<file path=xl/sharedStrings.xml><?xml version="1.0" encoding="utf-8"?>
<sst xmlns="http://schemas.openxmlformats.org/spreadsheetml/2006/main" count="2047" uniqueCount="523">
  <si>
    <t>I-4</t>
  </si>
  <si>
    <t>II-1</t>
  </si>
  <si>
    <t>II-2</t>
  </si>
  <si>
    <t>III-1</t>
  </si>
  <si>
    <t>NC</t>
  </si>
  <si>
    <t>VARIABLES</t>
  </si>
  <si>
    <t>% logro</t>
  </si>
  <si>
    <t>EQUIPAMIENTO SEGÚN NORMA DE CATEGORIZACIÓN VIGENTE</t>
  </si>
  <si>
    <t>Puntaje esperado para su categoría</t>
  </si>
  <si>
    <t>Total ITEMs esperados por categoría</t>
  </si>
  <si>
    <t>Nombre de la IPRESS</t>
  </si>
  <si>
    <t>Categoría de la IPRESS</t>
  </si>
  <si>
    <t>DIRESA/DIRIS  a la que pertenece</t>
  </si>
  <si>
    <t>Fecha de la autoevaluación</t>
  </si>
  <si>
    <t>DATOS GENERALES DE LA IPRESS</t>
  </si>
  <si>
    <t>Nombrados</t>
  </si>
  <si>
    <t>Contratados CAS</t>
  </si>
  <si>
    <t>Orden de servicio</t>
  </si>
  <si>
    <t>Otro</t>
  </si>
  <si>
    <t>SI</t>
  </si>
  <si>
    <t>NO</t>
  </si>
  <si>
    <t>Cantidad de personal según régimen laboral</t>
  </si>
  <si>
    <t>Presupuesto asignado al Servicio de Rehabilitación o a las actividades de rehabilitación</t>
  </si>
  <si>
    <t>Presupuesto ejecutado</t>
  </si>
  <si>
    <t>Año fiscal</t>
  </si>
  <si>
    <t>Presupuesto aprobado
(PIM)</t>
  </si>
  <si>
    <t>% ejecución</t>
  </si>
  <si>
    <t>OBSERVACIONES / COMENTARIOS</t>
  </si>
  <si>
    <r>
      <rPr>
        <b/>
        <sz val="11"/>
        <color theme="1"/>
        <rFont val="Calibri"/>
        <family val="2"/>
        <scheme val="minor"/>
      </rPr>
      <t xml:space="preserve">COMENTARIOS / OBSERVACIONES
</t>
    </r>
    <r>
      <rPr>
        <sz val="11"/>
        <color theme="1"/>
        <rFont val="Calibri"/>
        <family val="2"/>
        <scheme val="minor"/>
      </rPr>
      <t xml:space="preserve">
</t>
    </r>
  </si>
  <si>
    <t>Disponibilidad de equipos</t>
  </si>
  <si>
    <t>N°</t>
  </si>
  <si>
    <t>MOBILIARIO Y EQUIPOS</t>
  </si>
  <si>
    <t>II-E</t>
  </si>
  <si>
    <t>III-E</t>
  </si>
  <si>
    <t>Manual de Organizaciones y Funciones (MOF)</t>
  </si>
  <si>
    <t>Manual de Procedimientos Administrativos y Asistenciales (MAPRO)</t>
  </si>
  <si>
    <t>Manual de Gestión de Calidad</t>
  </si>
  <si>
    <t>Manual de Rehabilitación Basada en la Comunidad (RBC)</t>
  </si>
  <si>
    <t>Guías de prácticas clínicas de los daños más frecuentes</t>
  </si>
  <si>
    <t>Registro de los indicadores del servicio</t>
  </si>
  <si>
    <t>Registro de atención de personas con discapacidad</t>
  </si>
  <si>
    <t>Registro de Referencias y Contrarreferencias</t>
  </si>
  <si>
    <t>Registro de Certificados de Discapacidad otorgados</t>
  </si>
  <si>
    <t>Implementación del sistema de información HIS DIS</t>
  </si>
  <si>
    <t>Visualiza horario de atención, rol y programación del personal</t>
  </si>
  <si>
    <t>Registro de Informes de la Incapacidad y/o invalidez</t>
  </si>
  <si>
    <t>LISTADO DE DOCUMENTOS NORMATIVOS</t>
  </si>
  <si>
    <t>DOCUMENTOS NORMATIVOS NECESARIOS PARA EL FUNCIONAMIENTO DE LA UPSS-MR, SEGÚN CATEGORÍA VIGENTE</t>
  </si>
  <si>
    <t>Total de documentos según norma de categorización vigente a marzo 2019</t>
  </si>
  <si>
    <t>COMENTARIOS / OBSERVACIONES</t>
  </si>
  <si>
    <t xml:space="preserve">N° total de normas disponibles </t>
  </si>
  <si>
    <t>N° total de normas que debe tener según normatividad vigente</t>
  </si>
  <si>
    <t>% avance normativo</t>
  </si>
  <si>
    <t>DISPONIBILIDAD DE RECURSOS HUMANOS PARA EL FUNCIONAMIENTO DE LA UPSS-MR, SEGÚN CATEGORÍA VIGENTE</t>
  </si>
  <si>
    <t>Médico especialista en Medicina de Rehabilitación</t>
  </si>
  <si>
    <t>Médico especialista en Medicina de Rehabilitación con subespecialidad</t>
  </si>
  <si>
    <t>Médico de otras especialidades</t>
  </si>
  <si>
    <t>Licenciado(a) en Enfermería con competencias o subespecialidad para la atención de personas con discapacidad</t>
  </si>
  <si>
    <t>Licenciado(a) en TM Terapia Física</t>
  </si>
  <si>
    <t>Licenciado(a) en TM Terapia Física con especialidad en Terapia Cardiorrespiratoria</t>
  </si>
  <si>
    <t>Licenciado(a) en TM Terapia Ocupacional</t>
  </si>
  <si>
    <t>Licenciado(a) en Tecnología Médica en terapia de lenguaje</t>
  </si>
  <si>
    <t xml:space="preserve">Licenciado(a) en Educación especializada en problemas de Lenguaje </t>
  </si>
  <si>
    <t>Licenciado(a) en Educación especializada en problemas del Aprendizaje</t>
  </si>
  <si>
    <t>Licenciado(a) en Psicología con experiencia o especialista en problemas de Lenguaje</t>
  </si>
  <si>
    <t>Licenciado(a) en Psicología con experiencia o especialista en problemas del Aprendizaje</t>
  </si>
  <si>
    <t>Licenciado(a) en Psicología</t>
  </si>
  <si>
    <t>Licenciado(a) en Trabajo Social</t>
  </si>
  <si>
    <t>Técnico(a) en Fisioterapia</t>
  </si>
  <si>
    <t xml:space="preserve">Técnico(a) de Enfermería capacitado en Rehabilitación </t>
  </si>
  <si>
    <t>Licenciado(a) en Enfermería capacitada en Rehabilitación</t>
  </si>
  <si>
    <t>Médico general capacitado en Medicina de Rehabilitación</t>
  </si>
  <si>
    <t>Cantidad Total</t>
  </si>
  <si>
    <t>Tipo de recurso humano</t>
  </si>
  <si>
    <t>FUNCIONES QUE DEBE CUMPLIR LA UPSS-MR, SEGÚN CATEGORÍA VIGENTE</t>
  </si>
  <si>
    <t>LISTADO DE FUNCIONES</t>
  </si>
  <si>
    <t>Otros profesionales de la salud y/o administrativos: Especificar en la columna de Observaciones</t>
  </si>
  <si>
    <t xml:space="preserve">Procedimientos médicos </t>
  </si>
  <si>
    <t>Atención de pacientes en consulta externa</t>
  </si>
  <si>
    <t>Atención medica de pacientes hospitalizado</t>
  </si>
  <si>
    <t>Plantigrafía</t>
  </si>
  <si>
    <t>Reeducación de vejiga neurogénico</t>
  </si>
  <si>
    <t>Reeducación del intestino neurogénica</t>
  </si>
  <si>
    <t xml:space="preserve">Prescripción y control de calidad de ayudas biomecánicas </t>
  </si>
  <si>
    <t>Acupuntura</t>
  </si>
  <si>
    <t>Infiltración de la primera raíz sacra por el agujero sacro posterior</t>
  </si>
  <si>
    <t>Infiltración articular y periarticular</t>
  </si>
  <si>
    <t>Tratamiento de la espasticidad del adulto mediante infiltraciones de fenol al 6 %</t>
  </si>
  <si>
    <t>Tratamiento de la espasticidad del adulto mediante inyección de toxina botulínica</t>
  </si>
  <si>
    <t>Laserterapia</t>
  </si>
  <si>
    <t>Bloqueo paraespinoso</t>
  </si>
  <si>
    <t>Manipulación vertebral</t>
  </si>
  <si>
    <t>Terapia neural según HUNEKE</t>
  </si>
  <si>
    <t>Agujamiento e inyección de puntos gatillo</t>
  </si>
  <si>
    <t>Electromiografía y velocidad de conducción motora y/o sensitiva</t>
  </si>
  <si>
    <t>Urodinamia</t>
  </si>
  <si>
    <t>Procedimientos médicos de rehabilitación respiratoria</t>
  </si>
  <si>
    <t xml:space="preserve">Determinación de la presión inspiratoria máxima </t>
  </si>
  <si>
    <t>Test de comportamiento de la saturación de oxígeno en el ejercicio graduado en equivalentes metabólicos</t>
  </si>
  <si>
    <t>Test de caminata de los 6 minutos</t>
  </si>
  <si>
    <t>Determinación de la ventilación voluntaria máxima</t>
  </si>
  <si>
    <t>Determinación de la presión espiratoria máxima (Pemax)</t>
  </si>
  <si>
    <t>Potenciales evocados auditivos</t>
  </si>
  <si>
    <t>Audiometrías</t>
  </si>
  <si>
    <t>Estudio BERA</t>
  </si>
  <si>
    <t xml:space="preserve">Evaluación médica para el trabajo </t>
  </si>
  <si>
    <t>Procedimientos de gestión médico asistenciales en rehabilitación</t>
  </si>
  <si>
    <t xml:space="preserve">Consulta domiciliaria </t>
  </si>
  <si>
    <t xml:space="preserve">Certificación de discapacidad </t>
  </si>
  <si>
    <t xml:space="preserve">Auditoria medica de historias clínicas </t>
  </si>
  <si>
    <t>Evaluación, calificación médica de las comisiones médicas de invalidez</t>
  </si>
  <si>
    <t>Procedimientos de terapia física</t>
  </si>
  <si>
    <t xml:space="preserve">Evaluación fisioterapéutica </t>
  </si>
  <si>
    <t>Compresas húmedas calientes</t>
  </si>
  <si>
    <t>Crioterapia local</t>
  </si>
  <si>
    <t>Ultravioleta</t>
  </si>
  <si>
    <t>Diatermia de onda corta y microonda</t>
  </si>
  <si>
    <t>Ultrasonido</t>
  </si>
  <si>
    <t>Electroterapia</t>
  </si>
  <si>
    <t>Hidroterapia</t>
  </si>
  <si>
    <t>Parafina</t>
  </si>
  <si>
    <t xml:space="preserve">Luz infrarroja </t>
  </si>
  <si>
    <t>Terapia orofacial</t>
  </si>
  <si>
    <t>Reeducación de la marcha</t>
  </si>
  <si>
    <t>Entrenamiento pre protésico</t>
  </si>
  <si>
    <t>Entrenamiento protésico</t>
  </si>
  <si>
    <t>Métodos fisioterapéuticos</t>
  </si>
  <si>
    <t>Magnetoterapia</t>
  </si>
  <si>
    <t>Acondicionamiento cardio-respiratorio</t>
  </si>
  <si>
    <t>Tracción vertebral</t>
  </si>
  <si>
    <t xml:space="preserve">Test articular </t>
  </si>
  <si>
    <t>Test muscular manual</t>
  </si>
  <si>
    <t>Estimulación del neurodesarrollo</t>
  </si>
  <si>
    <t>Fisioterapia respiratoria-hospitalización UCIP-UCI-neonatología</t>
  </si>
  <si>
    <t>Talleres vivenciales</t>
  </si>
  <si>
    <t>Taller preventivo y de seguimiento del niño de alto riesgo</t>
  </si>
  <si>
    <t xml:space="preserve">Terapia grupal física </t>
  </si>
  <si>
    <t>Procedimientos de terapia ocupacional</t>
  </si>
  <si>
    <t xml:space="preserve">Evaluación ocupacional </t>
  </si>
  <si>
    <t>Estimulación de la coordinación visomotriz, motora fina y gruesa</t>
  </si>
  <si>
    <t>Estimulación de las funciones mentales superiores</t>
  </si>
  <si>
    <t>Entrenamiento pre laboral</t>
  </si>
  <si>
    <t>Entrenamiento en actividades de la vida diaria</t>
  </si>
  <si>
    <t>Ludoterapia (incluye terapia de campo)</t>
  </si>
  <si>
    <t>Estimulación multisensorial</t>
  </si>
  <si>
    <t>Actividades funcionales</t>
  </si>
  <si>
    <t>Laborterapia</t>
  </si>
  <si>
    <t>Ergonomía</t>
  </si>
  <si>
    <t>Elaboración de férulas y otros aditamentos (incluye las prótesis provisionales)</t>
  </si>
  <si>
    <t>Terapia grupal ocupacional</t>
  </si>
  <si>
    <t>Entrenamiento en silla de ruedas</t>
  </si>
  <si>
    <t xml:space="preserve">Entrenamiento pre protésico </t>
  </si>
  <si>
    <t>Procedimientos de terapia de lenguaje</t>
  </si>
  <si>
    <t>Evaluación del lenguaje</t>
  </si>
  <si>
    <t>Reeducación de la voz hablada</t>
  </si>
  <si>
    <t>Estimulación eléctrica laríngea</t>
  </si>
  <si>
    <t>Rehabilitación orto fónica</t>
  </si>
  <si>
    <t>Ejercitación de los mecanismos de succión y deglución</t>
  </si>
  <si>
    <t>Praxias orofaciales</t>
  </si>
  <si>
    <t>Estimulación pre lingüística</t>
  </si>
  <si>
    <t>Enseñanza de voz erigmofónica</t>
  </si>
  <si>
    <t>Actividades musicales integradas</t>
  </si>
  <si>
    <t>Terapia grupal de lenguaje</t>
  </si>
  <si>
    <t>Terapia de ritmo</t>
  </si>
  <si>
    <t>Entrenamiento pre protésico auditivo</t>
  </si>
  <si>
    <t>Entrenamiento protésico auditivo</t>
  </si>
  <si>
    <t>Reeducación del lenguaje</t>
  </si>
  <si>
    <t>Procedimientos de terapia de aprendizaje</t>
  </si>
  <si>
    <t>Evaluación del aprendizaje</t>
  </si>
  <si>
    <t>Estimulación sensoperceptual</t>
  </si>
  <si>
    <t xml:space="preserve">Atención-concentración </t>
  </si>
  <si>
    <t>Aprestamiento</t>
  </si>
  <si>
    <t>Lecto-escritura</t>
  </si>
  <si>
    <t>Estimulación de comprensión lectora</t>
  </si>
  <si>
    <t>Estimulación de percepción visual</t>
  </si>
  <si>
    <t>Estimulación de la percepción auditiva</t>
  </si>
  <si>
    <t>Memoria visual</t>
  </si>
  <si>
    <t>Memoria auditiva</t>
  </si>
  <si>
    <t>Método de estudio</t>
  </si>
  <si>
    <t>Terapia grupal de aprendizaje</t>
  </si>
  <si>
    <t>Reeducación familiar</t>
  </si>
  <si>
    <t>Integración sensorial</t>
  </si>
  <si>
    <t>Procedimientos de psicología en rehabilitación</t>
  </si>
  <si>
    <t>Evaluación psicológica</t>
  </si>
  <si>
    <t>Evaluación vocacional</t>
  </si>
  <si>
    <t>Test psicométrico</t>
  </si>
  <si>
    <t>Modificación de conducta</t>
  </si>
  <si>
    <t xml:space="preserve">Habilidades sociales </t>
  </si>
  <si>
    <t>Autoestima</t>
  </si>
  <si>
    <t>Terapia psicológica familiar</t>
  </si>
  <si>
    <t>Terapia psicológica individual</t>
  </si>
  <si>
    <t>Terapia psicológica grupal</t>
  </si>
  <si>
    <t>Procedimientos de odontología en rehabilitación</t>
  </si>
  <si>
    <t>Evaluación odontológica</t>
  </si>
  <si>
    <t>Frenectomía</t>
  </si>
  <si>
    <t>Ortodoncia</t>
  </si>
  <si>
    <t>Rehabilitación oral</t>
  </si>
  <si>
    <t xml:space="preserve">Procedimientos de trabajo social en rehabilitación </t>
  </si>
  <si>
    <t>Evaluación socioeconómica</t>
  </si>
  <si>
    <t xml:space="preserve">Reconversión, reubicación y/o colocación laboral </t>
  </si>
  <si>
    <t>Visita domiciliaria</t>
  </si>
  <si>
    <t xml:space="preserve">Médico de otra especialidad, distinta a Rehabilitación </t>
  </si>
  <si>
    <t>Licenciado(a) en Enfermería con competencias o subespecialidad para la atención de PCD</t>
  </si>
  <si>
    <t>Relacion de grupos ocupacionales</t>
  </si>
  <si>
    <t>Atención en Laboratorio de marcha</t>
  </si>
  <si>
    <t>Otro: Especificar en la columna Comentarios</t>
  </si>
  <si>
    <t>Informe médico</t>
  </si>
  <si>
    <t>LISTADO DE PROCEDIMIENTOS QUE SE REALIZAN EN LAS UPSS-MR</t>
  </si>
  <si>
    <t>N° total de procedimientos que realizan</t>
  </si>
  <si>
    <t>N° total de procedimientos</t>
  </si>
  <si>
    <t>% de procedimientos que realizan</t>
  </si>
  <si>
    <t>N° total de procedimientos que saben
 y pueden hacer</t>
  </si>
  <si>
    <t>% de procedimientos que saben
y pueden hacer</t>
  </si>
  <si>
    <t>% procedimientos que saben hacer</t>
  </si>
  <si>
    <t>% procedimientos que pueden hacer</t>
  </si>
  <si>
    <t>Procedimientos</t>
  </si>
  <si>
    <t>PROMEDIO</t>
  </si>
  <si>
    <t>CONSOLIDADO</t>
  </si>
  <si>
    <t xml:space="preserve">
Identificar, registrar y atender a la población con discapacidad y referirlos al nivel respectivo
</t>
  </si>
  <si>
    <t>Capacitar en la estrategia de Rehabilitación Basada en la Comunidad (RBC)</t>
  </si>
  <si>
    <t>Dar continuidad a los procedimientos de rehabilitación sugeridos en los establecimientos donde se brindó la atención</t>
  </si>
  <si>
    <t>¿Quién lo realiza la mayor parte de las veces?</t>
  </si>
  <si>
    <t>COMENTARIOS / OBSERVACIONES, EN CASO LA RESPUESTA A LAS 2 PREGUNTAS ANTERIORES ES NEGATIVA</t>
  </si>
  <si>
    <t>INFRAESTRUCTURA</t>
  </si>
  <si>
    <t>Admisión</t>
  </si>
  <si>
    <t>Jefatura</t>
  </si>
  <si>
    <t>Secretaría</t>
  </si>
  <si>
    <t>Sala de espera para pacientes</t>
  </si>
  <si>
    <t>Consultorio médico</t>
  </si>
  <si>
    <t>Psicología</t>
  </si>
  <si>
    <t>Terapia de Lenguaje</t>
  </si>
  <si>
    <t>Terapia de  Aprendizaje (opcional)</t>
  </si>
  <si>
    <t>Terapia individual</t>
  </si>
  <si>
    <t>Terapia Grupal (opcional)</t>
  </si>
  <si>
    <t>Terapia Ocupacional</t>
  </si>
  <si>
    <t>Servicio Social (Opcional)</t>
  </si>
  <si>
    <t>Sala de usos múltiples (SUM)</t>
  </si>
  <si>
    <t xml:space="preserve">Gimnasio para adultos y niños </t>
  </si>
  <si>
    <t>Gimnasio para adultos</t>
  </si>
  <si>
    <t>Gimnasio para niños</t>
  </si>
  <si>
    <t>Cubículos para la aplicación de agentes físicos (cubículos)</t>
  </si>
  <si>
    <t>Ambiente para hidroterapia</t>
  </si>
  <si>
    <t>Ambientes para evaluación y procedimientos médicos</t>
  </si>
  <si>
    <t>Taller de Biomecánica (opcional)</t>
  </si>
  <si>
    <t>SS.HH para personas con discapacidad</t>
  </si>
  <si>
    <t>SS.HH para mujeres con discapacidad</t>
  </si>
  <si>
    <t>SS.HH para varones con discapacidad</t>
  </si>
  <si>
    <t>Vestidor y SS.HH (mujeres)</t>
  </si>
  <si>
    <t>Vestidor y SS.HH (hombres)</t>
  </si>
  <si>
    <t>Depósito para ropa sucia</t>
  </si>
  <si>
    <t>Depósito para ropa limpia</t>
  </si>
  <si>
    <t>Depósitos de equipos y materiales</t>
  </si>
  <si>
    <t>Cuarto de aseo</t>
  </si>
  <si>
    <t>Áreas de camillas y sillas de ruedas</t>
  </si>
  <si>
    <t>EQUIPO MÉDICO BÁSICO - MESA</t>
  </si>
  <si>
    <t>EQUIPO MÉDICO BÁSICO - SILLA</t>
  </si>
  <si>
    <t>EQUIPO MÉDICO BÁSICO - CAMILLA DE EVALUACIÓN</t>
  </si>
  <si>
    <t>EQUIPO MÉDICO BÁSICO - ESCALINATA DE 2 PELDAÑOS</t>
  </si>
  <si>
    <t>EQUIPO MÉDICO BÁSICO - TENSIÓMETRO</t>
  </si>
  <si>
    <t xml:space="preserve">EQUIPO MÉDICO BÁSICO - NEGATOSCOPIO </t>
  </si>
  <si>
    <t>Puntaje esperado</t>
  </si>
  <si>
    <t>Mobiliario y equipamiento básico</t>
  </si>
  <si>
    <t>JUEGO DE DIAPASONES</t>
  </si>
  <si>
    <t xml:space="preserve">SET PARA EVALUACIÓN DE FUNCIONES MENTALES SUPERIORES </t>
  </si>
  <si>
    <t xml:space="preserve">PODOSCOPIO </t>
  </si>
  <si>
    <t>BATERÍA TEST PERUANO DEL DESARROLLO</t>
  </si>
  <si>
    <t>EQUIPAMIENTO DE TERAPIA - BICICLETA ESTACIONARIA ADULTOS</t>
  </si>
  <si>
    <r>
      <t xml:space="preserve">EQUIPAMIENTO DE TERAPIA - BARRAS PARALELAS </t>
    </r>
    <r>
      <rPr>
        <sz val="10"/>
        <color theme="1"/>
        <rFont val="Arial Narrow"/>
        <family val="2"/>
      </rPr>
      <t>GRADUABLES ADULTOS</t>
    </r>
  </si>
  <si>
    <t>EQUIPAMIENTO DE TERAPIA - TARIMAS CON COLCHONETAS PARA EJERCICIOS</t>
  </si>
  <si>
    <t>EQUIPAMIENTO DE TERAPIA - COLCHONETAS INDIVIDUALES</t>
  </si>
  <si>
    <t>EQUIPAMIENTO DE TERAPIA - ESCALERA COMBINADA CON RAMPA</t>
  </si>
  <si>
    <t>EQUIPAMIENTO DE TERAPIA - POLEA PARA  EJERCICIO DE HOMBROS</t>
  </si>
  <si>
    <t>EQUIPAMIENTO DE TERAPIA - POLEA CON PESAS PARA EJERCICIOS DE MIEMBROS SUPERIORES E INFERIORES</t>
  </si>
  <si>
    <t xml:space="preserve">EQUIPAMIENTO DE TERAPIA - RUEDA PARA EJERCICIOS DE HOMBROS </t>
  </si>
  <si>
    <t>EQUIPAMIENTO DE TERAPIA - KIT DE PELOTAS PARA TERAPIA   (BOBATH,PILTATES Y OTRAS)</t>
  </si>
  <si>
    <t xml:space="preserve">EQUIPAMIENTO DE TERAPIA - ESCALERA SUECA </t>
  </si>
  <si>
    <t xml:space="preserve">EQUIPAMIENTO DE TERAPIA - ESPEJO DE PARED </t>
  </si>
  <si>
    <t xml:space="preserve">EQUIPAMIENTO DE TERAPIA - EQUIPO DE SONIDO </t>
  </si>
  <si>
    <t>EQUIPAMIENTO DE TERAPIA - TENS</t>
  </si>
  <si>
    <t>EQUIPAMIENTO DE TERAPIA - EQUIPO LÁSER</t>
  </si>
  <si>
    <t>EQUIPAMIENTO DE TERAPIA - EQUIPO DE TRACCIÓN CERVICAL Y LUMBAR</t>
  </si>
  <si>
    <t>EQUIPAMIENTO DE TERAPIA - TANQUE DE PARAFINA</t>
  </si>
  <si>
    <t>EQUIPAMIENTO DE TERAPIA - TANQUE DE COMPRESAS CALIENTES</t>
  </si>
  <si>
    <t>EQUIPAMIENTO DE TERAPIA - SET DE COMPRESAS CALIENTES</t>
  </si>
  <si>
    <t>EQUIPAMIENTO DE TERAPIA - TANQUE DE COMPRESAS FRÍAS</t>
  </si>
  <si>
    <t>EQUIPAMIENTO DE TERAPIA - SET DE COMPRESAS FRÍAS</t>
  </si>
  <si>
    <t>EQUIPAMIENTO DE TERAPIA - LÁMPARA DE TERAPIA CON RAYOS INFRARROJOS</t>
  </si>
  <si>
    <t>EQUIPAMIENTO DE TERAPIA - ESCALINATA METÁLICA DE 2 PELDAÑOS</t>
  </si>
  <si>
    <t>EQUIPAMIENTO DE TERAPIA - TANQUE DE HIDROTERAPIA PARA MIEMBROS SUPERIORES</t>
  </si>
  <si>
    <t>EQUIPAMIENTO DE TERAPIA - TANQUE DE HIDROTERAPIA PARA MIEMBROS INFERIORES</t>
  </si>
  <si>
    <t>CALDERO Y/O TERMA ELÉCTRICA Y/O TERMA A GAS Y/O TERMA SOLAR</t>
  </si>
  <si>
    <t>EQUIPAMIENTO BÁSICO PARA UN SERVICIO DE REHABILITACIÓN</t>
  </si>
  <si>
    <t>EQUIPAMIENTO DEL SERVICIO DE REHABILITACIÓN, SEGÚN LA CATEGORÍA DE LA UPSS-MR</t>
  </si>
  <si>
    <t xml:space="preserve">ALGÓMETRO </t>
  </si>
  <si>
    <t xml:space="preserve">SET DE GONIÓMETRO </t>
  </si>
  <si>
    <t xml:space="preserve">ESPEJO PARA LA EVALUACIÓN POSTURAL </t>
  </si>
  <si>
    <t>KIT DE ALZAS DE 0,5 A 5CM</t>
  </si>
  <si>
    <t>NIVEL PÉLVICO CON PLOMADA</t>
  </si>
  <si>
    <t>EQUIPO DE ELECTROACUPUNTURA</t>
  </si>
  <si>
    <t>FAJA ERGOMÉTRICA CON ELECTROCARDIÓGRAFO</t>
  </si>
  <si>
    <t xml:space="preserve">N° Total de pacientes que acuden a las terapias </t>
  </si>
  <si>
    <t>% de deserción a las terapias</t>
  </si>
  <si>
    <t>Resultado esperado</t>
  </si>
  <si>
    <t>&lt;20%</t>
  </si>
  <si>
    <t>Variables</t>
  </si>
  <si>
    <t>N° de pacientes que presentan reacciones adversas o secundarias al procedimiento</t>
  </si>
  <si>
    <t>% de complicaciones en las terapias</t>
  </si>
  <si>
    <t>&lt;1%</t>
  </si>
  <si>
    <t>N° de pacientes que cumplen con menos del 50% de las terapias</t>
  </si>
  <si>
    <t>N° de pacientes que completan la terapia indicada</t>
  </si>
  <si>
    <t>% de pacientes que completan la terapia indicada</t>
  </si>
  <si>
    <t>&gt;80%</t>
  </si>
  <si>
    <t>INDICADORES DE TERAPIA DE REHABILITACIÓN</t>
  </si>
  <si>
    <t>N° total de procedimientos de rehabilitación realizados</t>
  </si>
  <si>
    <t>N° total de sesiones de rehabilitación realizadas</t>
  </si>
  <si>
    <t>Promedio de procedimientos de rehabilitación por sesión</t>
  </si>
  <si>
    <t>III-2:                   3
III-1 y II-2:        2.5
II-1 y I-4:           2</t>
  </si>
  <si>
    <t>N° Total de pacientes con deficienca física que genera discapacidad</t>
  </si>
  <si>
    <t>N° Total de pacientes con deficienca sensorial que genera discapacidad</t>
  </si>
  <si>
    <t>N° Total de pacientes con deficienca intelectual que genera discapacidad</t>
  </si>
  <si>
    <t>N° de pacientes con deficienca física que genera discapacidad y que son dados de alta</t>
  </si>
  <si>
    <t>N° de pacientes con deficienca sensorial que genera discapacidad y que son dados de alta</t>
  </si>
  <si>
    <t>N° de pacientes con deficienca intelectual que genera discapacidad y que son dados de alta</t>
  </si>
  <si>
    <t>PACIENTES REHABILITADOS</t>
  </si>
  <si>
    <t>% de pacientes con deficiencia física rehabilitados</t>
  </si>
  <si>
    <t>% de pacientes con deficiencia sensorial rehabilitados</t>
  </si>
  <si>
    <t>% de pacientes con deficiencia intelectual rehabilitados</t>
  </si>
  <si>
    <t>% de pacientes con deficiencia conductual rehabilitados</t>
  </si>
  <si>
    <t>III-2 : 90%
III-1 : 90%
II-2 : 80%
II-1 : 80%
I-4 : 70%</t>
  </si>
  <si>
    <t>Brindar atención ambulatoria (tratamiento de rehabilitación general)</t>
  </si>
  <si>
    <t>Participar activamente en la rehabilitación de las personas y su inclusión  en la sociedad</t>
  </si>
  <si>
    <t>Proveer tratamiento de Rehabilitación general / integral para lo cual debe de contar con infraestructura, recursos y equipos</t>
  </si>
  <si>
    <t>Brindar atención hospitalaria (tratamiento de rehabilitación general)</t>
  </si>
  <si>
    <t>Disponibilidad de ambientes</t>
  </si>
  <si>
    <t>INFRAESTRUCTURA Y AMBIENTES DEL SERVICIO DE REHABILITACIÓN, SEGÚN LA CATEGORÍA DE LA UPSS-MR</t>
  </si>
  <si>
    <t>AREA DE LOS AMBIENTES SEGÚN NORMA DE CATEGORIZACIÓN VIGENTE.
(Expresado en metros cuadrados)</t>
  </si>
  <si>
    <t>Ambiente para tina/Tanque Hubbard</t>
  </si>
  <si>
    <t>Ambiente para Piscina terapéutica</t>
  </si>
  <si>
    <t>Ambiente para Faja Ergométrica (opcional)</t>
  </si>
  <si>
    <t>PULSOXÍMETRO</t>
  </si>
  <si>
    <t>ELECTROMIÓGRAFO</t>
  </si>
  <si>
    <t>ESPIRÓMETRO</t>
  </si>
  <si>
    <t>EQUIPO LÁSER</t>
  </si>
  <si>
    <t xml:space="preserve">COCHE PARA PROCEDIMIENTOS </t>
  </si>
  <si>
    <t>EQUIPAMIENTO DE TERAPIA - BICICLETA ERGOMÉTRICA</t>
  </si>
  <si>
    <t>EQUIPAMIENTO DE TERAPIA - EQUIPO DE FORTALECIMIENTO DE CUÁDRICEPS</t>
  </si>
  <si>
    <t>EQUIPAMIENTO DE TERAPIA - MESA DE BIPEDESTACIÓN ADULTOS</t>
  </si>
  <si>
    <t>EQUIPAMIENTO DE TERAPIA - FAJA ERGOMÉTRICA</t>
  </si>
  <si>
    <t>EQUIPAMIENTO DE TERAPIA -SET DE PESAS</t>
  </si>
  <si>
    <t>EQUIPAMIENTO DE TERAPIA -MULETAS, ANDADORES, BACHAS</t>
  </si>
  <si>
    <t>EQUIPAMIENTO DE TERAPIA - KIT DE EQUIPO DE PROPIOCEPCIÓN</t>
  </si>
  <si>
    <t xml:space="preserve">EQUIPAMIENTO DE TERAPIA - KIT DE BANDA ELÁSTICA </t>
  </si>
  <si>
    <t>EQUIPAMIENTO DE TERAPIA - BICICLETA ESTACIONARIA NIÑOS</t>
  </si>
  <si>
    <t>EQUIPAMIENTO DE TERAPIA - BARRAS PARALELAS GRADUABLES NIÑOS</t>
  </si>
  <si>
    <t>EQUIPAMIENTO DE TERAPIA - ESCALERA COMBINADA CON RAMPA NIÑOS</t>
  </si>
  <si>
    <t>EQUIPAMIENTO DE TERAPIA - ESCALERA SUECA NIÑOS</t>
  </si>
  <si>
    <t>EQUIPAMIENTO DE TERAPIA - MESA DE BIPEDESTACIÓN NIÑOS</t>
  </si>
  <si>
    <t>EQUIPAMIENTO DE TERAPIA - KIT DE PELOTAS PARA TERAPIA NIÑOS</t>
  </si>
  <si>
    <t>EQUIPAMIENTO DE TERAPIA - BALANCINES</t>
  </si>
  <si>
    <t>EQUIPAMIENTO DE TERAPIA - CIRCUITO DE PSICOMOTRICIDAD</t>
  </si>
  <si>
    <t>EQUIPAMIENTO DE TERAPIA - COLCHONETA PARA EJERCICIOS</t>
  </si>
  <si>
    <t>EQUIPAMIENTO DE TERAPIA - SILLAS Y SILLINES DE RELAJACIÓN</t>
  </si>
  <si>
    <t>EQUIPAMIENTO DE TERAPIA - RODILLOS, CUÑAS DE DIFERENTES TAMAÑOS</t>
  </si>
  <si>
    <t>EQUIPAMIENTO DE TERAPIA - EQUIPO DE ELECTROTERAPIA DE CORRIENTES MÚLTIPLES</t>
  </si>
  <si>
    <t>EQUIPAMIENTO DE TERAPIA - EQUIPO DE TERAPIA CON ULTRASONIDO</t>
  </si>
  <si>
    <t>EQUIPAMIENTO DE TERAPIA - EQUIPO DE TERAPIA CON ONDA CORTA</t>
  </si>
  <si>
    <t xml:space="preserve">EQUIPAMIENTO DE TERAPIA - EQUIPO DE TERAPIA COMBINADA </t>
  </si>
  <si>
    <t>EQUIPAMIENTO DE TERAPIA - EQUIPO DE MAGNETOTERAPIA</t>
  </si>
  <si>
    <t>EQUIPAMIENTO DE TERAPIA - LÁMPARA DE TERAPIA CON RAYOS ULTRAVIOLETAS</t>
  </si>
  <si>
    <t>EQUIPAMIENTO DE TERAPIA - MESA DE TRATAMIENTO</t>
  </si>
  <si>
    <t>EQUIPAMIENTO DE TERAPIA -TANQUE DE HUBBAR</t>
  </si>
  <si>
    <t>JUGUETES DE ESTIMULACIÓN Y COORDINACIÓN VISOMOTORA</t>
  </si>
  <si>
    <t>MOBILIARIO PEDIÁTRICO - MESA</t>
  </si>
  <si>
    <t>MOBILIARIO PEDIÁTRICO - SILLA</t>
  </si>
  <si>
    <t>ESPEJO DE PARED</t>
  </si>
  <si>
    <t xml:space="preserve">SET DE ESTIMULACIÓN  LINGÜÍSTICA </t>
  </si>
  <si>
    <t>SET DE ESTIMULACIÓN  MULTISENSORIAL</t>
  </si>
  <si>
    <t>MESA DE TRABAJO</t>
  </si>
  <si>
    <t>SET DE ACTIVIDADES FUNCIONALES - TABLERO INCLINADO</t>
  </si>
  <si>
    <t>SET DE ACTIVIDADES FUNCIONALES - BOLSAS DE ARENA DE DIFERENTES   PESOS</t>
  </si>
  <si>
    <t>SET DE ACTIVIDADES FUNCIONALES - MANCUERNAS</t>
  </si>
  <si>
    <t xml:space="preserve">SET DE ACTIVIDADES FUNCIONALES - SET DE ESTIMULACIÓN MULTISENSORIAL </t>
  </si>
  <si>
    <t>SET DE CONFECCIÓN DE FÉRULAS - PISTOLA DE AIRE CALIENTE</t>
  </si>
  <si>
    <t>SET DE CONFECCIÓN DE FÉRULAS - TIJERAS</t>
  </si>
  <si>
    <t>SET DE CONFECCIÓN DE FÉRULAS - SIERRA</t>
  </si>
  <si>
    <t>SET DE CONFECCIÓN DE FÉRULAS - REMACHADOR</t>
  </si>
  <si>
    <t>SET DE CONFECCIÓN DE FÉRULAS - MÁQUINA DE COSER</t>
  </si>
  <si>
    <t>SET DE HERRAMIENTAS PARA CARPINTERÍA, MECÁNICA, GASFITERÍA, ETC</t>
  </si>
  <si>
    <t>SET DE EQUIPAMIENTO PARA ENTRENAMIENTO EN AVD (AMBIENTE DE DORMITORIO, BAÑO, COCINA CON ADAPTACIONES)</t>
  </si>
  <si>
    <t>SET DE ESTIMULACIÓN MULTISENSORIAL</t>
  </si>
  <si>
    <t>Nivel de disponibilidad de equipamiento básico</t>
  </si>
  <si>
    <t>Nivel de disponibilidad de equipamiento según su categoria</t>
  </si>
  <si>
    <t>Nivel de cumplimiento de funciones</t>
  </si>
  <si>
    <t>Nivel de cumplimiento de las normas de infraestructura</t>
  </si>
  <si>
    <t>Sin UPSS-MR</t>
  </si>
  <si>
    <t>Con UPSS-MR</t>
  </si>
  <si>
    <t xml:space="preserve">N° total de RRHH disponibles </t>
  </si>
  <si>
    <t>% de disponibilidad de RRHH</t>
  </si>
  <si>
    <t>2019
(I trimestre)</t>
  </si>
  <si>
    <t>1. Desconozco el presupuesto asignado a la UPSS-MR</t>
  </si>
  <si>
    <t>2. Conozco el presupuesto, pero la UPSS-MR no lo gerencia</t>
  </si>
  <si>
    <t>3. La UPSS-MR conoce y gerencia el presupuesto asignado</t>
  </si>
  <si>
    <t>Para el período fiscal
¿Conocía el prespuesto asignado a la UPSS-MR?</t>
  </si>
  <si>
    <t>% de procedimientos que se realizan</t>
  </si>
  <si>
    <t>Resultado alcanzado</t>
  </si>
  <si>
    <t>Areas de desempeño de la UPSS-MR</t>
  </si>
  <si>
    <t>% LOGRO ALCANZADO POR LA UPSS-MR</t>
  </si>
  <si>
    <t>RESULTADO GENERAL EN EL DESEMPEÑO DEL SERVICIO DE REHABILITACIÓN</t>
  </si>
  <si>
    <t>N° Total de pacientes con deficienca mental o del comportamiento que genera discapacidad</t>
  </si>
  <si>
    <t>N° de pacientes con deficienca mental o del comportamiento que genera discapacidad y que son dados de alta</t>
  </si>
  <si>
    <t>Brindar atención ambulatoria de rehabilitación básica</t>
  </si>
  <si>
    <t>Brindar atención en Medicina de Rehabilitación según etapas de vida (integral / general con base epidemiológica)</t>
  </si>
  <si>
    <t>Brindar atención ambulatoria especializada en rehabilitación, según etapas de vida</t>
  </si>
  <si>
    <t>Brindar atención hospitalaria de rehabilitación general</t>
  </si>
  <si>
    <t>Brindar atención especializada  hospitalaria especializada en rehabilitación</t>
  </si>
  <si>
    <t>Realizar procedimientos simples de rehabilitación (RBC)</t>
  </si>
  <si>
    <t>Realizar procedimientos de rehabilitación de mediana complejidad</t>
  </si>
  <si>
    <t>Realizar procedimientos de rehabilitación de alta complejidad</t>
  </si>
  <si>
    <t>En las siguientes hojas de cálculo, llene solamente los casilleros que están en amarillo</t>
  </si>
  <si>
    <t>N° de equipos que tiene y que no corresponden a su categoría</t>
  </si>
  <si>
    <t>N° de ambientes que tiene y que no corresponden a su categoría</t>
  </si>
  <si>
    <t>No</t>
  </si>
  <si>
    <t>OdS</t>
  </si>
  <si>
    <t>CAS</t>
  </si>
  <si>
    <t>Disponibilidad de RRHH por toda fuente</t>
  </si>
  <si>
    <t>% normas disponibles en el servicio</t>
  </si>
  <si>
    <t>Disponibilidad del dato</t>
  </si>
  <si>
    <t xml:space="preserve"> (de acuerdo a la normatividad vigente)</t>
  </si>
  <si>
    <t>Las hojas de cálculo se han diseñado tomando como referencia la NTS N° 079-MINSA/DGSP-INR-V.01: "Norma Técnica de Salud de la Unidad Productora de Servicios de Medicina de Rehabilitación", aprobada el 12 de mayo de 2009 mediante la RM N° 308-2009/MINSA.</t>
  </si>
  <si>
    <t>Si desea descargar la NTS N° 079, puede hacerlo desde el siguiente enlace:</t>
  </si>
  <si>
    <t>RED / RIS a la que pertenece</t>
  </si>
  <si>
    <t>http://app20.susalud.gob.pe:8080/registro-renipress-webapp/listadoEstablecimientosRegistrados.htm?action=mostrarBuscar#no-back-button</t>
  </si>
  <si>
    <t>http://www.inr.gob.pe/transparencia/prevencion/documentos/6_UPSSMR_o_establecimientos_de_salud/3_RM308-2009_Norma_Tecnica_de_Salud_de_la_UPSSMR.pdf</t>
  </si>
  <si>
    <t>Nombre de la persona responsable del llenado</t>
  </si>
  <si>
    <t>Cargo de la persona responsable del llenado</t>
  </si>
  <si>
    <t>no</t>
  </si>
  <si>
    <t>Código Único de IPRESS*</t>
  </si>
  <si>
    <t>* Para identificar su Código, copie el siguiente URL en google chrome</t>
  </si>
  <si>
    <t>Para un adecuado llenado de la información, sugerimos el siguiente itinerario:</t>
  </si>
  <si>
    <t>Hoja de cálculo</t>
  </si>
  <si>
    <t>Cronograma</t>
  </si>
  <si>
    <t>Responsables</t>
  </si>
  <si>
    <t>Jefe del Servicio o Departamento</t>
  </si>
  <si>
    <t>Día 1</t>
  </si>
  <si>
    <t xml:space="preserve">Jefe del Servicio o Departamento </t>
  </si>
  <si>
    <t>Día 2</t>
  </si>
  <si>
    <t>Jefe del Servicio o Departamento / Patrimonio</t>
  </si>
  <si>
    <t>Día 3</t>
  </si>
  <si>
    <t>Día 4</t>
  </si>
  <si>
    <t xml:space="preserve">Equipo Técnico del Servicio o Departamento </t>
  </si>
  <si>
    <t>Día 5</t>
  </si>
  <si>
    <t>Jefe del Servicio o Departamento / Estadística</t>
  </si>
  <si>
    <t>Día 6</t>
  </si>
  <si>
    <t>Cuenta con el equipo, funciona adecuadamente</t>
  </si>
  <si>
    <t>Cuenta con el equipo, no tienen insumos para funcionamiento</t>
  </si>
  <si>
    <t>Cuenta con el equipo, guardado en otra área</t>
  </si>
  <si>
    <t>Cuenta con el equipo, pero es de uso múltiple</t>
  </si>
  <si>
    <t>Cuenta con el equipo, pero no está visible</t>
  </si>
  <si>
    <t>Cuenta con el equipo, es donado</t>
  </si>
  <si>
    <t>El equipo no es de la institución, pertenece al personal</t>
  </si>
  <si>
    <t>Cuenta con el equipo, está obsoleto</t>
  </si>
  <si>
    <t>No cuenta con el equipo</t>
  </si>
  <si>
    <t>COMENTARIOS / OBSERVACIONES DE LA VISITA EXTERNA</t>
  </si>
  <si>
    <t>COMENTARIOS / OBSERVACIONES / ACLARACIONES DE LA IPRESS</t>
  </si>
  <si>
    <t>Esta matriz permite identificar si la UPSS-MR cuenta con el equipamiento básico. 
Para ello, se ha tomado como referencia lo establecido para un servicio de rehabilitación en una IPRESS del I nivel, en la norma de categorización vigente
Para definir el nivel de equipamiento básico de su servicio, deberá colocar en la columna "Disponibilidad de equipos":
SI : Si cuenta con el equipo
NO: Si no cuenta con el equipo
En la columna de "Comentarios / Observaciones / Aclaraciones", elija una de las opciones para determinar las condiciones de disponibilidad del equipo .
Si desea proporcionar información adicional, puede hacerlo en la columna de "Comentarios / Observaciones" al final de la tabla</t>
  </si>
  <si>
    <t>Tiene, pero NC</t>
  </si>
  <si>
    <t>Cuenta con el equipo, funciona adecuadamente, pero no corresponde con su categoría</t>
  </si>
  <si>
    <t>Cuenta con el equipo, cantidad mayor a lo establecido</t>
  </si>
  <si>
    <t>Cuenta con el equipo, cantidad menor a lo establecido</t>
  </si>
  <si>
    <t>Puntaje observado (Total de "SI")</t>
  </si>
  <si>
    <t>Puntaje esprado según la categoría de la UPSS-MR</t>
  </si>
  <si>
    <t>Esta matriz permite identificar si la UPSS-MR cuenta con el equipamiento necesario, de acuerdo a su categoría, según la norma de categorización vigente.
Para definir el nivel de equipamiento de su servicio, en la columna "Disponibilidad de equipos", colocar:
- SI: Si cuenta con el mobiliario o equipo
- NO: Si no tiene el mobiliario o equipo
- Tiene, pero NC: Si cuenta con un equipo que, pero no le corresponde a su categoría
En la columna "Comentarios / Observaciones" escoger una de las variables que defina el nivel de estado, conservación o funcionamiento del mobiliario o equipo. Las variables se encuentran en el cuadro de la derecha.
Si desea proporcionar información adicional, puede hacerlo en la columna de "Comentarios / Observaciones" al final de la tabla</t>
  </si>
  <si>
    <t>Disponibilidad de normas</t>
  </si>
  <si>
    <t>Fecha de aprobación
dd / mm / aa</t>
  </si>
  <si>
    <t>N° de funciones que cumple y que no corresponden a su categoría</t>
  </si>
  <si>
    <t>Cumplimiento de funciones</t>
  </si>
  <si>
    <t>Esta matriz permite identificar qué documentos normativos se encuentran en físico y de manera visible en la UPSS-MR. 
Para ello, deberá colocar en la columna "Disponibilidad de normas":
- SI: Si el documento normativo existe, está aprobado y se encuentra en la UPSS-MR 
- NO: Si la UPSS-MR no cuenta con el documento normativo. Si el documento está en proceso de diseño o aprobación, se marca "NO".
Si desea proporcionar información adicional, puede hacerlo en la columna de "Comentarios / Observaciones" al final de la tabla</t>
  </si>
  <si>
    <t>Si tiene, pero NC</t>
  </si>
  <si>
    <t>Cuenta con el ambiente, pero no corresponde con su categoría</t>
  </si>
  <si>
    <t>Cuenta con el ambiente, corresponde con su categoría, cumple con el área establecida</t>
  </si>
  <si>
    <t>Cuenta con el ambiente, corresponde con su categoría, tiene más área de lo establecido</t>
  </si>
  <si>
    <t>Cuenta con el ambiente, corresponde con su categoría, tiene menos área de lo establecido</t>
  </si>
  <si>
    <t>No cuenta con el ambiente</t>
  </si>
  <si>
    <t xml:space="preserve">Esta matriz permite identificar si la UPSS-MR cuenta con la infraestructura necesaria, de acuerdo a su categoría, según la norma de categorización vigente.
Para definir el nivel de cumplimiento de la norma, deberá fijarse primero si el ambiente corresponde a la categoría de la IPRESS donde se encuentra la UPSS-MR.
En la columna "Disponibilidad de ambientes" deberá colocar:
- SI: Si cuenta con el ambiente, cumple con área establecida y está de acuerdo a su categoría.
- NO: Si no cuenta con el ambiente
- Si tiene, pero NC: Si cuenta con un ambiente pero no le corresponde a su categoría.
En la columna "Comentarios / Observaciones indique cuál de las variables que se encuentran al lado derecho de este recuadro, corresponden con el ambiente que está evaluando.
Si cuenta con ambientes que no se encuentran en esta lista, puede proporcionar esta información en la sección "Comentarios / Observaciones", al final de esta tabla. </t>
  </si>
  <si>
    <t>Disponibilidad de RRHH</t>
  </si>
  <si>
    <t>Esta matriz permite definir la disponibilidad de personal en la UPSS-MR. 
Para ello, deberá colocar en la columna "Disponibilidad de RRHH":
- SI: Si su UPSS-MR cuenta con este tipo de RRHH, de manera estable, es decir, su permanencia en el servicio se garantiza al menos por un año.
- NO: Si no cuenta con este tipo de RRHH. Si el RRHH se encuentra de manera temporal, es decir por menos de tres meses, se marca 0.</t>
  </si>
  <si>
    <t>Esta matriz permite identificar qué procedimientos están realizando en la UPSS-MR y quién las está ejecutando. 
Para ello, deberá colocar en la columna "Realiza":
- SI: Si el procedimiento se realiza en su UPSS-MR, sin importar quien lo realiza 
- NO: Si el procedimiento no se realiza en la UPSS-MR
En la columna "Quien lo realiza", deberá escoger de la lista predeterminada, el tipo de personal de salud que realiza el procedimiento. Si en el listado no se encuentra el tipo de personal que realiza el procedimiento, indicar en la columna de "Comentarios", qué tipo de ocupación ejecuta el procedimiento en su UPSS-MR.
En el caso que el profesional que ejecuta el procedimiento es SERUMISTA, sírvase indicarlo en la Columna "Comentarios".</t>
  </si>
  <si>
    <t>¿Se realiza?</t>
  </si>
  <si>
    <t>Ya sea que realice o no el procedimiento en su UPSS-MR
¿Alguien en su equipo ha sido capacitado en el procedimiento?</t>
  </si>
  <si>
    <t>¿Considera que cuenta con el equipamiento e insumos necesarios para ejecutar el procedimiento adecuadamente?</t>
  </si>
  <si>
    <t>Nadie realiza el procedimiento</t>
  </si>
  <si>
    <t>N° total de tipos de RRHH según normatividad vigente</t>
  </si>
  <si>
    <t>N° total de funciones que se cumplen</t>
  </si>
  <si>
    <t>N° total de funciones que debe cumplir según normatividad vigente</t>
  </si>
  <si>
    <t>% de funciones que cumplen</t>
  </si>
  <si>
    <t xml:space="preserve">                                      </t>
  </si>
  <si>
    <t>REDES INTEGRADAS DE SERVICIOS DE REHABILITACIÓN</t>
  </si>
  <si>
    <t>ÍNDICE</t>
  </si>
  <si>
    <t>DIAGNOSTICA – SERVICIO DE DE REHABILITACIÓN</t>
  </si>
  <si>
    <t>Herramienta para diagnosticar el nivel de implementación
de los servicios de rehabilitación</t>
  </si>
  <si>
    <t>I. Datos Generales</t>
  </si>
  <si>
    <t>II. Equipamiento básico</t>
  </si>
  <si>
    <t>III. Equipamiento según categoría</t>
  </si>
  <si>
    <t>IV: Normatividad</t>
  </si>
  <si>
    <t>V. Funciones</t>
  </si>
  <si>
    <t>VI. Infraestructura</t>
  </si>
  <si>
    <t>VII. RRHH disponible</t>
  </si>
  <si>
    <t>VIII. Recursos Financieros</t>
  </si>
  <si>
    <t>IX. Cartera de servicios</t>
  </si>
  <si>
    <t>X. Indicadores</t>
  </si>
  <si>
    <t>Cumple, pero no corresponde con su categoría</t>
  </si>
  <si>
    <t>Realizar actividades de promoción de los derechos de la persona con discapacidad  y de prevención de la discapacidad (inmunizaciones, control prenatal, nutrición, consejo genético, etc)</t>
  </si>
  <si>
    <t>Esta matriz permite identificar si las funciones establecidas en la norma, se están cumpliendo en la UPSS-MR. 
Para ello, deberá colocar en la columna "Cumplimiento de funciones":
- SI: Si el documento normativo existe, está aprobado y se encuentra en la UPSS-MR 
- NO: Si la UPSS-MR no cuenta con el documento normativo. Si el documento está en proceso de diseño o aprobación, se marca 0.
- Cumple, pero no corresponde con su categoría: Si cumple con la función, pero no corresponde con su categoría.
Si desea proporcionar información adicional, puede hacerlo en la columna de "Comentarios / Observaciones" al final de la tabla</t>
  </si>
  <si>
    <t xml:space="preserve">EQUIPAMIENTO DE TERAPIA - CAMILLA DE TRACCIÓN CERVICAL </t>
  </si>
  <si>
    <t>EQUIPAMIENTO DE TERAPIA - EQUIPO DE TRACCIÓN LUMBAR</t>
  </si>
  <si>
    <t>Realizar investigación según competencia</t>
  </si>
  <si>
    <t>Realizar docencia según competencia</t>
  </si>
  <si>
    <t>Estimulación intramuscular TECNICA DE PUNCION SECA o “dry needling”</t>
  </si>
  <si>
    <t>Re educacción psicomotriz</t>
  </si>
  <si>
    <t>Fisioterapia cardiaca</t>
  </si>
  <si>
    <t>Fisiotera respiratoria</t>
  </si>
  <si>
    <t xml:space="preserve"> </t>
  </si>
  <si>
    <t>Cuántos ambientes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</si>
</sst>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S/&quot;\ #,##0.00"/>
    <numFmt numFmtId="165" formatCode="0.0%"/>
    <numFmt numFmtId="166" formatCode="d/mm/yy;@"/>
  </numFmts>
  <fonts count="47" x14ac:knownFonts="1">
    <font>
      <sz val="11"/>
      <color theme="1"/>
      <name val="Calibri"/>
      <family val="2"/>
      <scheme val="minor"/>
    </font>
    <font>
      <sz val="12"/>
      <color theme="1"/>
      <name val="Arial Narrow"/>
      <family val="2"/>
    </font>
    <font>
      <b/>
      <sz val="12"/>
      <color theme="1"/>
      <name val="Arial Narrow"/>
      <family val="2"/>
    </font>
    <font>
      <b/>
      <sz val="10"/>
      <color theme="1"/>
      <name val="Arial Narrow"/>
      <family val="2"/>
    </font>
    <font>
      <sz val="10"/>
      <color theme="1"/>
      <name val="Calibri"/>
      <family val="2"/>
      <scheme val="minor"/>
    </font>
    <font>
      <sz val="9"/>
      <color theme="1"/>
      <name val="Calibri"/>
      <family val="2"/>
      <scheme val="minor"/>
    </font>
    <font>
      <sz val="11"/>
      <color theme="1"/>
      <name val="Calibri"/>
      <family val="2"/>
      <scheme val="minor"/>
    </font>
    <font>
      <sz val="10"/>
      <color theme="1"/>
      <name val="Arial Narrow"/>
      <family val="2"/>
    </font>
    <font>
      <b/>
      <sz val="11"/>
      <color theme="1"/>
      <name val="Calibri"/>
      <family val="2"/>
      <scheme val="minor"/>
    </font>
    <font>
      <sz val="9"/>
      <color theme="1"/>
      <name val="Arial Narrow"/>
      <family val="2"/>
    </font>
    <font>
      <b/>
      <sz val="9"/>
      <color theme="1"/>
      <name val="Arial Narrow"/>
      <family val="2"/>
    </font>
    <font>
      <sz val="10"/>
      <color rgb="FF000000"/>
      <name val="Arial Narrow"/>
      <family val="2"/>
    </font>
    <font>
      <sz val="10"/>
      <name val="Arial Narrow"/>
      <family val="2"/>
    </font>
    <font>
      <b/>
      <sz val="14"/>
      <color theme="1"/>
      <name val="Calibri"/>
      <family val="2"/>
      <scheme val="minor"/>
    </font>
    <font>
      <b/>
      <sz val="16"/>
      <color theme="1"/>
      <name val="Calibri"/>
      <family val="2"/>
      <scheme val="minor"/>
    </font>
    <font>
      <b/>
      <sz val="10"/>
      <color rgb="FF000000"/>
      <name val="Calibri"/>
      <family val="2"/>
      <scheme val="minor"/>
    </font>
    <font>
      <b/>
      <sz val="11"/>
      <color theme="1"/>
      <name val="Arial Narrow"/>
      <family val="2"/>
    </font>
    <font>
      <sz val="11"/>
      <color rgb="FF000000"/>
      <name val="Calibri"/>
      <family val="2"/>
      <scheme val="minor"/>
    </font>
    <font>
      <b/>
      <sz val="11"/>
      <color rgb="FF000000"/>
      <name val="Calibri"/>
      <family val="2"/>
      <scheme val="minor"/>
    </font>
    <font>
      <sz val="14"/>
      <color theme="1"/>
      <name val="Calibri"/>
      <family val="2"/>
      <scheme val="minor"/>
    </font>
    <font>
      <sz val="10"/>
      <color theme="1"/>
      <name val="Arial"/>
      <family val="2"/>
    </font>
    <font>
      <sz val="9"/>
      <color rgb="FF000000"/>
      <name val="Calibri"/>
      <family val="2"/>
      <scheme val="minor"/>
    </font>
    <font>
      <sz val="11"/>
      <color theme="1"/>
      <name val="Arial Narrow"/>
      <family val="2"/>
    </font>
    <font>
      <sz val="12"/>
      <color theme="1"/>
      <name val="Calibri"/>
      <family val="2"/>
      <scheme val="minor"/>
    </font>
    <font>
      <sz val="14"/>
      <color theme="1"/>
      <name val="Arial Narrow"/>
      <family val="2"/>
    </font>
    <font>
      <sz val="16"/>
      <color theme="1"/>
      <name val="Arial Narrow"/>
      <family val="2"/>
    </font>
    <font>
      <b/>
      <sz val="14"/>
      <color theme="1"/>
      <name val="Arial Narrow"/>
      <family val="2"/>
    </font>
    <font>
      <b/>
      <sz val="9"/>
      <color theme="1"/>
      <name val="Calibri"/>
      <family val="2"/>
      <scheme val="minor"/>
    </font>
    <font>
      <u/>
      <sz val="11"/>
      <color theme="10"/>
      <name val="Calibri"/>
      <family val="2"/>
      <scheme val="minor"/>
    </font>
    <font>
      <sz val="11"/>
      <color theme="10"/>
      <name val="Calibri"/>
      <family val="2"/>
      <scheme val="minor"/>
    </font>
    <font>
      <b/>
      <sz val="14"/>
      <color rgb="FF000000"/>
      <name val="Calibri"/>
      <family val="2"/>
      <scheme val="minor"/>
    </font>
    <font>
      <sz val="12"/>
      <color theme="1"/>
      <name val="Times New Roman"/>
      <family val="1"/>
    </font>
    <font>
      <b/>
      <sz val="18"/>
      <color theme="1"/>
      <name val="Calibri"/>
      <family val="2"/>
      <scheme val="minor"/>
    </font>
    <font>
      <b/>
      <sz val="26"/>
      <color theme="0"/>
      <name val="Gill Sans MT"/>
      <family val="2"/>
    </font>
    <font>
      <b/>
      <sz val="20"/>
      <color theme="0"/>
      <name val="Gill Sans MT"/>
      <family val="2"/>
    </font>
    <font>
      <b/>
      <sz val="12"/>
      <name val="Arial"/>
      <family val="2"/>
    </font>
    <font>
      <b/>
      <sz val="18"/>
      <name val="Gill Sans MT"/>
      <family val="2"/>
    </font>
    <font>
      <b/>
      <sz val="13"/>
      <name val="Arial"/>
      <family val="2"/>
    </font>
    <font>
      <b/>
      <sz val="10"/>
      <color rgb="FFFF0000"/>
      <name val="Arial"/>
      <family val="2"/>
    </font>
    <font>
      <b/>
      <sz val="18"/>
      <color theme="3"/>
      <name val="Gill Sans MT"/>
      <family val="2"/>
    </font>
    <font>
      <b/>
      <sz val="11"/>
      <color rgb="FF00297A"/>
      <name val="Gill Sans MT"/>
      <family val="2"/>
    </font>
    <font>
      <sz val="10"/>
      <name val="Arial"/>
      <family val="2"/>
    </font>
    <font>
      <b/>
      <sz val="9"/>
      <color rgb="FF1F497D"/>
      <name val="Arial Narrow"/>
      <family val="2"/>
    </font>
    <font>
      <b/>
      <sz val="9"/>
      <color rgb="FF000080"/>
      <name val="Arial Narrow"/>
      <family val="2"/>
    </font>
    <font>
      <b/>
      <sz val="9"/>
      <color rgb="FF365F91"/>
      <name val="Arial Narrow"/>
      <family val="2"/>
    </font>
    <font>
      <sz val="11"/>
      <name val="Calibri"/>
      <family val="2"/>
      <scheme val="minor"/>
    </font>
    <font>
      <u/>
      <sz val="14"/>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99CCFF"/>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darkUp"/>
    </fill>
    <fill>
      <patternFill patternType="solid">
        <fgColor theme="4"/>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diagonal/>
    </border>
    <border>
      <left/>
      <right style="double">
        <color theme="3"/>
      </right>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28" fillId="0" borderId="0" applyNumberFormat="0" applyFill="0" applyBorder="0" applyAlignment="0" applyProtection="0"/>
  </cellStyleXfs>
  <cellXfs count="301">
    <xf numFmtId="0" fontId="0" fillId="0" borderId="0" xfId="0"/>
    <xf numFmtId="0" fontId="4" fillId="4" borderId="4"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2" borderId="0" xfId="0" applyFill="1"/>
    <xf numFmtId="0" fontId="0" fillId="4" borderId="1" xfId="0" applyFill="1" applyBorder="1" applyProtection="1">
      <protection locked="0"/>
    </xf>
    <xf numFmtId="0" fontId="16" fillId="9" borderId="1" xfId="0" applyFont="1" applyFill="1" applyBorder="1" applyAlignment="1">
      <alignment horizontal="center" vertical="center"/>
    </xf>
    <xf numFmtId="0" fontId="0" fillId="2" borderId="1" xfId="0" applyFill="1" applyBorder="1" applyAlignment="1">
      <alignment horizontal="center" vertical="center"/>
    </xf>
    <xf numFmtId="0" fontId="3" fillId="8"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8" fillId="9" borderId="1" xfId="0" applyFont="1" applyFill="1" applyBorder="1" applyAlignment="1">
      <alignment horizontal="center"/>
    </xf>
    <xf numFmtId="0" fontId="18" fillId="9" borderId="1" xfId="0" applyFont="1" applyFill="1" applyBorder="1" applyAlignment="1">
      <alignment horizontal="center" vertical="center"/>
    </xf>
    <xf numFmtId="0" fontId="0" fillId="2" borderId="0" xfId="0" applyFill="1" applyAlignment="1">
      <alignment horizontal="right"/>
    </xf>
    <xf numFmtId="9" fontId="0" fillId="2" borderId="1" xfId="1" applyFont="1" applyFill="1" applyBorder="1" applyAlignment="1">
      <alignment horizontal="center" vertical="center"/>
    </xf>
    <xf numFmtId="0" fontId="7" fillId="4" borderId="4" xfId="0" applyFont="1" applyFill="1" applyBorder="1" applyAlignment="1" applyProtection="1">
      <alignment horizontal="left" vertical="top"/>
      <protection locked="0"/>
    </xf>
    <xf numFmtId="0" fontId="7" fillId="4" borderId="1" xfId="0" applyFont="1" applyFill="1" applyBorder="1" applyAlignment="1" applyProtection="1">
      <alignment horizontal="left" vertical="top"/>
      <protection locked="0"/>
    </xf>
    <xf numFmtId="0" fontId="0" fillId="4" borderId="1" xfId="0" applyFill="1" applyBorder="1" applyAlignment="1" applyProtection="1">
      <alignment horizontal="center" vertical="center"/>
      <protection locked="0"/>
    </xf>
    <xf numFmtId="0" fontId="17" fillId="2" borderId="1" xfId="0" applyFont="1" applyFill="1" applyBorder="1" applyAlignment="1">
      <alignment horizontal="justify" vertical="center" wrapText="1"/>
    </xf>
    <xf numFmtId="0" fontId="9" fillId="4" borderId="1" xfId="0" applyFont="1" applyFill="1" applyBorder="1" applyAlignment="1" applyProtection="1">
      <alignment horizontal="left" vertical="top"/>
      <protection locked="0"/>
    </xf>
    <xf numFmtId="0" fontId="8" fillId="9" borderId="1" xfId="0" applyFont="1" applyFill="1" applyBorder="1" applyAlignment="1">
      <alignment horizontal="center" vertical="center"/>
    </xf>
    <xf numFmtId="3" fontId="22" fillId="4" borderId="3" xfId="0" applyNumberFormat="1" applyFont="1" applyFill="1" applyBorder="1" applyAlignment="1" applyProtection="1">
      <alignment horizontal="center" vertical="center"/>
      <protection locked="0"/>
    </xf>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wrapText="1"/>
    </xf>
    <xf numFmtId="0" fontId="1" fillId="0" borderId="0" xfId="0" applyFont="1" applyAlignment="1">
      <alignment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 fillId="0" borderId="0" xfId="0" applyFont="1"/>
    <xf numFmtId="0" fontId="7" fillId="2" borderId="1" xfId="0" applyFont="1" applyFill="1" applyBorder="1" applyAlignment="1">
      <alignment horizontal="center" vertical="center"/>
    </xf>
    <xf numFmtId="0" fontId="11" fillId="2" borderId="1" xfId="0" applyFont="1" applyFill="1" applyBorder="1" applyAlignment="1">
      <alignment vertical="center" wrapText="1"/>
    </xf>
    <xf numFmtId="0" fontId="7" fillId="2" borderId="1" xfId="0" applyFont="1" applyFill="1" applyBorder="1" applyAlignment="1">
      <alignment horizontal="left"/>
    </xf>
    <xf numFmtId="0" fontId="2" fillId="0" borderId="4" xfId="0" applyFont="1" applyBorder="1" applyAlignment="1">
      <alignment horizontal="center" vertical="center" wrapText="1"/>
    </xf>
    <xf numFmtId="0" fontId="11" fillId="2" borderId="4" xfId="0"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vertical="center" wrapText="1"/>
    </xf>
    <xf numFmtId="0" fontId="12" fillId="2" borderId="1" xfId="0" applyFont="1" applyFill="1" applyBorder="1" applyAlignment="1">
      <alignment vertical="center" wrapText="1"/>
    </xf>
    <xf numFmtId="0" fontId="12" fillId="2" borderId="4" xfId="0" applyFont="1" applyFill="1" applyBorder="1" applyAlignment="1">
      <alignment vertical="center" wrapText="1"/>
    </xf>
    <xf numFmtId="0" fontId="1" fillId="0" borderId="0" xfId="0" applyFont="1" applyAlignment="1">
      <alignment horizontal="center"/>
    </xf>
    <xf numFmtId="0" fontId="0" fillId="2" borderId="22" xfId="0" applyFill="1" applyBorder="1"/>
    <xf numFmtId="0" fontId="8" fillId="0" borderId="1" xfId="0" applyFont="1" applyBorder="1" applyAlignment="1">
      <alignment horizontal="right"/>
    </xf>
    <xf numFmtId="0" fontId="8" fillId="0" borderId="1" xfId="0" applyFont="1" applyBorder="1" applyAlignment="1">
      <alignment horizontal="center"/>
    </xf>
    <xf numFmtId="0" fontId="8" fillId="0" borderId="1" xfId="0" applyFont="1" applyBorder="1" applyAlignment="1">
      <alignment horizontal="center" vertical="center"/>
    </xf>
    <xf numFmtId="0" fontId="0" fillId="0" borderId="1" xfId="0" applyBorder="1" applyAlignment="1">
      <alignment wrapText="1"/>
    </xf>
    <xf numFmtId="0" fontId="0" fillId="10" borderId="1" xfId="0" applyFill="1" applyBorder="1"/>
    <xf numFmtId="0" fontId="8" fillId="0" borderId="1" xfId="0" applyFont="1" applyBorder="1" applyAlignment="1">
      <alignment horizontal="right" vertical="center"/>
    </xf>
    <xf numFmtId="165" fontId="6" fillId="0" borderId="1" xfId="1" applyNumberFormat="1" applyBorder="1"/>
    <xf numFmtId="9" fontId="6" fillId="0" borderId="1" xfId="1" applyBorder="1"/>
    <xf numFmtId="4" fontId="0" fillId="0" borderId="1" xfId="0" applyNumberFormat="1" applyBorder="1" applyAlignment="1">
      <alignment vertical="center"/>
    </xf>
    <xf numFmtId="0" fontId="8" fillId="0" borderId="1" xfId="0" applyFont="1" applyBorder="1" applyAlignment="1">
      <alignment horizontal="center" vertical="center" wrapText="1"/>
    </xf>
    <xf numFmtId="0" fontId="0" fillId="2" borderId="1" xfId="0" applyFill="1" applyBorder="1" applyAlignment="1">
      <alignment horizontal="left" vertical="top" wrapText="1"/>
    </xf>
    <xf numFmtId="0" fontId="8" fillId="9" borderId="1" xfId="0" applyFont="1" applyFill="1" applyBorder="1" applyAlignment="1">
      <alignment horizontal="center" vertical="center" wrapText="1"/>
    </xf>
    <xf numFmtId="0" fontId="7" fillId="4" borderId="1" xfId="0" applyFont="1" applyFill="1" applyBorder="1" applyAlignment="1" applyProtection="1">
      <alignment horizontal="left" vertical="top" wrapText="1"/>
      <protection locked="0"/>
    </xf>
    <xf numFmtId="0" fontId="0" fillId="0" borderId="1" xfId="0" applyBorder="1" applyAlignment="1">
      <alignment vertical="center" wrapText="1"/>
    </xf>
    <xf numFmtId="0" fontId="8" fillId="0" borderId="1" xfId="0" applyFont="1" applyBorder="1" applyAlignment="1">
      <alignment horizontal="right" vertical="center" wrapText="1"/>
    </xf>
    <xf numFmtId="3" fontId="0" fillId="4" borderId="1" xfId="0" applyNumberFormat="1" applyFill="1" applyBorder="1" applyAlignment="1" applyProtection="1">
      <alignment horizontal="center" vertical="center"/>
      <protection locked="0"/>
    </xf>
    <xf numFmtId="0" fontId="0" fillId="2" borderId="0" xfId="0" applyFill="1" applyAlignment="1">
      <alignment horizontal="center" vertical="center"/>
    </xf>
    <xf numFmtId="0" fontId="0" fillId="2" borderId="0" xfId="0" applyFill="1" applyAlignment="1">
      <alignment horizontal="left" vertical="top" wrapText="1"/>
    </xf>
    <xf numFmtId="0" fontId="13" fillId="2" borderId="0" xfId="0" applyFont="1" applyFill="1"/>
    <xf numFmtId="0" fontId="3" fillId="2" borderId="0" xfId="0" applyFont="1" applyFill="1" applyAlignment="1">
      <alignment horizontal="center" vertical="center" wrapText="1"/>
    </xf>
    <xf numFmtId="0" fontId="20" fillId="0" borderId="1" xfId="0" applyFont="1" applyBorder="1" applyAlignment="1">
      <alignment horizontal="left" vertical="center" wrapText="1"/>
    </xf>
    <xf numFmtId="0" fontId="7" fillId="2" borderId="0" xfId="0" applyFont="1" applyFill="1" applyAlignment="1">
      <alignment horizontal="left" vertical="top"/>
    </xf>
    <xf numFmtId="0" fontId="0" fillId="2" borderId="1" xfId="0" applyFill="1" applyBorder="1"/>
    <xf numFmtId="0" fontId="21" fillId="2" borderId="1" xfId="0" applyFont="1" applyFill="1" applyBorder="1" applyAlignment="1">
      <alignment horizontal="justify" vertical="center"/>
    </xf>
    <xf numFmtId="0" fontId="0" fillId="2" borderId="0" xfId="0" applyFill="1" applyAlignment="1">
      <alignment horizontal="right" vertical="center"/>
    </xf>
    <xf numFmtId="0" fontId="0" fillId="2" borderId="0" xfId="0" applyFill="1" applyAlignment="1">
      <alignment horizontal="right" wrapText="1"/>
    </xf>
    <xf numFmtId="0" fontId="20" fillId="2" borderId="0" xfId="0" applyFont="1" applyFill="1" applyAlignment="1">
      <alignment horizontal="left" vertical="top" wrapText="1"/>
    </xf>
    <xf numFmtId="0" fontId="20" fillId="2" borderId="1" xfId="0" applyFont="1" applyFill="1" applyBorder="1" applyAlignment="1">
      <alignment horizontal="left" vertical="center" wrapText="1"/>
    </xf>
    <xf numFmtId="0" fontId="0" fillId="2" borderId="0" xfId="0" applyFill="1" applyAlignment="1">
      <alignment horizontal="right" vertical="center" wrapText="1"/>
    </xf>
    <xf numFmtId="0" fontId="13" fillId="2" borderId="0" xfId="0" applyFont="1" applyFill="1" applyAlignment="1">
      <alignment horizontal="left" vertical="top" wrapText="1"/>
    </xf>
    <xf numFmtId="9" fontId="0" fillId="2" borderId="1" xfId="0" applyNumberFormat="1" applyFill="1" applyBorder="1" applyAlignment="1">
      <alignment horizontal="center" vertical="center"/>
    </xf>
    <xf numFmtId="0" fontId="8" fillId="9" borderId="1" xfId="0" applyFont="1" applyFill="1" applyBorder="1" applyAlignment="1">
      <alignment horizontal="right" vertical="top" wrapText="1"/>
    </xf>
    <xf numFmtId="9" fontId="8" fillId="9" borderId="1" xfId="0" applyNumberFormat="1" applyFont="1" applyFill="1" applyBorder="1" applyAlignment="1">
      <alignment horizontal="center" vertical="center"/>
    </xf>
    <xf numFmtId="10" fontId="8" fillId="9" borderId="1" xfId="0" applyNumberFormat="1" applyFont="1" applyFill="1" applyBorder="1" applyAlignment="1">
      <alignment horizontal="center" vertical="center"/>
    </xf>
    <xf numFmtId="0" fontId="0" fillId="0" borderId="0" xfId="0" applyAlignment="1">
      <alignment horizontal="left" vertical="top" wrapText="1"/>
    </xf>
    <xf numFmtId="0" fontId="5" fillId="4" borderId="1" xfId="0" applyFont="1" applyFill="1" applyBorder="1" applyProtection="1">
      <protection locked="0"/>
    </xf>
    <xf numFmtId="0" fontId="9" fillId="2" borderId="0" xfId="0" applyFont="1" applyFill="1"/>
    <xf numFmtId="0" fontId="9" fillId="2" borderId="0" xfId="0" applyFont="1" applyFill="1" applyAlignment="1">
      <alignment wrapText="1"/>
    </xf>
    <xf numFmtId="0" fontId="10" fillId="8"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0" borderId="0" xfId="0" applyFont="1"/>
    <xf numFmtId="0" fontId="2" fillId="5" borderId="1" xfId="0" applyFont="1" applyFill="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0" fontId="3" fillId="8" borderId="4" xfId="0" applyFont="1" applyFill="1" applyBorder="1" applyAlignment="1">
      <alignment horizontal="center" vertical="center" wrapText="1"/>
    </xf>
    <xf numFmtId="0" fontId="1" fillId="2" borderId="0" xfId="0" applyFont="1" applyFill="1" applyAlignment="1">
      <alignment horizontal="center" vertical="center"/>
    </xf>
    <xf numFmtId="1" fontId="5"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7" fillId="2" borderId="0" xfId="0" applyFont="1" applyFill="1"/>
    <xf numFmtId="0" fontId="11" fillId="2" borderId="0" xfId="0" applyFont="1" applyFill="1" applyAlignment="1">
      <alignment vertical="center" wrapText="1"/>
    </xf>
    <xf numFmtId="3" fontId="22" fillId="2" borderId="1" xfId="0" applyNumberFormat="1" applyFont="1" applyFill="1" applyBorder="1" applyAlignment="1">
      <alignment horizontal="center"/>
    </xf>
    <xf numFmtId="9" fontId="3" fillId="0" borderId="1" xfId="1" applyFont="1" applyBorder="1" applyAlignment="1">
      <alignment horizontal="center" vertical="center"/>
    </xf>
    <xf numFmtId="0" fontId="0" fillId="9" borderId="7" xfId="0" applyFill="1" applyBorder="1" applyAlignment="1">
      <alignment vertical="top" wrapText="1"/>
    </xf>
    <xf numFmtId="0" fontId="0" fillId="9" borderId="9" xfId="0" applyFill="1" applyBorder="1" applyAlignment="1">
      <alignment vertical="top" wrapText="1"/>
    </xf>
    <xf numFmtId="0" fontId="0" fillId="9" borderId="8" xfId="0" applyFill="1" applyBorder="1" applyAlignment="1">
      <alignment vertical="top" wrapText="1"/>
    </xf>
    <xf numFmtId="0" fontId="9" fillId="2" borderId="0" xfId="0" applyFont="1" applyFill="1" applyAlignment="1">
      <alignment horizontal="center" vertical="center"/>
    </xf>
    <xf numFmtId="0" fontId="17" fillId="0" borderId="1" xfId="0" applyFont="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7" fillId="0" borderId="1" xfId="0" applyFont="1" applyBorder="1" applyAlignment="1">
      <alignment horizontal="justify" vertical="center" wrapText="1"/>
    </xf>
    <xf numFmtId="0" fontId="17" fillId="0" borderId="4" xfId="0" applyFont="1" applyBorder="1" applyAlignment="1">
      <alignment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7" fillId="4" borderId="4" xfId="0" applyFont="1" applyFill="1" applyBorder="1" applyAlignment="1" applyProtection="1">
      <alignment horizontal="center" vertical="center"/>
      <protection locked="0"/>
    </xf>
    <xf numFmtId="0" fontId="7" fillId="4" borderId="4" xfId="0" applyFont="1" applyFill="1" applyBorder="1" applyAlignment="1" applyProtection="1">
      <alignment horizontal="left" vertical="top" wrapText="1"/>
      <protection locked="0"/>
    </xf>
    <xf numFmtId="0" fontId="15" fillId="9" borderId="3" xfId="0" applyFont="1" applyFill="1" applyBorder="1" applyAlignment="1">
      <alignment horizontal="center" vertical="center"/>
    </xf>
    <xf numFmtId="0" fontId="16"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6" fillId="9" borderId="4" xfId="0" applyFont="1" applyFill="1" applyBorder="1" applyAlignment="1">
      <alignment horizontal="center" vertical="center"/>
    </xf>
    <xf numFmtId="0" fontId="7" fillId="2" borderId="4" xfId="0" applyFont="1" applyFill="1" applyBorder="1" applyAlignment="1">
      <alignment horizontal="center" vertical="center"/>
    </xf>
    <xf numFmtId="164"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left" vertical="top" wrapText="1"/>
      <protection locked="0"/>
    </xf>
    <xf numFmtId="0" fontId="22" fillId="9" borderId="4" xfId="0" applyFont="1" applyFill="1" applyBorder="1" applyAlignment="1">
      <alignment horizontal="center" vertical="center" wrapText="1"/>
    </xf>
    <xf numFmtId="0" fontId="25" fillId="2" borderId="0" xfId="0" applyFont="1" applyFill="1" applyAlignment="1">
      <alignment wrapText="1"/>
    </xf>
    <xf numFmtId="3" fontId="24" fillId="2" borderId="1" xfId="0" applyNumberFormat="1" applyFont="1" applyFill="1" applyBorder="1" applyAlignment="1">
      <alignment horizontal="center"/>
    </xf>
    <xf numFmtId="3" fontId="24" fillId="2" borderId="1" xfId="0" applyNumberFormat="1" applyFont="1" applyFill="1" applyBorder="1" applyAlignment="1">
      <alignment horizontal="center" vertical="center"/>
    </xf>
    <xf numFmtId="9" fontId="26" fillId="2" borderId="1" xfId="1" applyFont="1" applyFill="1" applyBorder="1" applyAlignment="1">
      <alignment horizontal="center" vertical="center"/>
    </xf>
    <xf numFmtId="0" fontId="23" fillId="2" borderId="1" xfId="0" applyFont="1" applyFill="1" applyBorder="1" applyAlignment="1">
      <alignment horizontal="left" vertical="center"/>
    </xf>
    <xf numFmtId="0" fontId="1" fillId="2" borderId="0" xfId="0" applyFont="1" applyFill="1" applyAlignment="1">
      <alignment vertical="center" wrapText="1"/>
    </xf>
    <xf numFmtId="0" fontId="2" fillId="2" borderId="1" xfId="0" applyFont="1" applyFill="1" applyBorder="1" applyAlignment="1">
      <alignment horizontal="center" vertical="center" wrapText="1"/>
    </xf>
    <xf numFmtId="9" fontId="2" fillId="0" borderId="1" xfId="1" applyFont="1" applyBorder="1" applyAlignment="1">
      <alignment horizontal="center" vertical="center"/>
    </xf>
    <xf numFmtId="0" fontId="0" fillId="4" borderId="1" xfId="0" applyFill="1" applyBorder="1" applyAlignment="1" applyProtection="1">
      <alignment horizontal="left" vertical="center"/>
      <protection locked="0"/>
    </xf>
    <xf numFmtId="0" fontId="27" fillId="9" borderId="1" xfId="0" applyFont="1" applyFill="1" applyBorder="1" applyAlignment="1">
      <alignment horizontal="center" vertical="center" wrapText="1"/>
    </xf>
    <xf numFmtId="9" fontId="0" fillId="4" borderId="1" xfId="1" applyFont="1" applyFill="1" applyBorder="1" applyAlignment="1" applyProtection="1">
      <alignment horizontal="left" vertical="center"/>
      <protection locked="0"/>
    </xf>
    <xf numFmtId="3" fontId="0" fillId="4" borderId="1" xfId="0" applyNumberFormat="1" applyFill="1" applyBorder="1" applyAlignment="1" applyProtection="1">
      <alignment vertical="center"/>
      <protection locked="0"/>
    </xf>
    <xf numFmtId="0" fontId="0" fillId="4" borderId="1" xfId="0" applyFill="1" applyBorder="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vertical="center"/>
    </xf>
    <xf numFmtId="0" fontId="0" fillId="2" borderId="1" xfId="0" applyFill="1" applyBorder="1" applyAlignment="1">
      <alignment horizontal="left" vertical="center"/>
    </xf>
    <xf numFmtId="0" fontId="28" fillId="2" borderId="0" xfId="2" applyFill="1"/>
    <xf numFmtId="0" fontId="0" fillId="2" borderId="0" xfId="0" applyFill="1" applyProtection="1">
      <protection locked="0"/>
    </xf>
    <xf numFmtId="0" fontId="29" fillId="2" borderId="0" xfId="2" applyFont="1" applyFill="1" applyProtection="1">
      <protection locked="0"/>
    </xf>
    <xf numFmtId="0" fontId="13" fillId="2" borderId="24" xfId="0" applyFont="1" applyFill="1" applyBorder="1" applyAlignment="1">
      <alignment horizontal="left" vertical="center"/>
    </xf>
    <xf numFmtId="0" fontId="19" fillId="2" borderId="8" xfId="0" applyFont="1" applyFill="1" applyBorder="1" applyAlignment="1">
      <alignment horizontal="left" vertical="center"/>
    </xf>
    <xf numFmtId="0" fontId="0" fillId="2" borderId="9" xfId="0" applyFill="1" applyBorder="1"/>
    <xf numFmtId="0" fontId="0" fillId="2" borderId="8" xfId="0" applyFill="1" applyBorder="1"/>
    <xf numFmtId="0" fontId="24" fillId="4" borderId="4" xfId="0" applyFont="1" applyFill="1" applyBorder="1" applyAlignment="1" applyProtection="1">
      <alignment horizontal="left" vertical="top"/>
      <protection locked="0"/>
    </xf>
    <xf numFmtId="0" fontId="23" fillId="4" borderId="4" xfId="0" applyFont="1" applyFill="1" applyBorder="1" applyAlignment="1" applyProtection="1">
      <alignment horizontal="center" vertical="center"/>
      <protection locked="0"/>
    </xf>
    <xf numFmtId="0" fontId="1" fillId="2" borderId="1" xfId="0" applyFont="1" applyFill="1" applyBorder="1"/>
    <xf numFmtId="0" fontId="3" fillId="8" borderId="5"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1" fillId="2" borderId="4" xfId="0" applyFont="1" applyFill="1" applyBorder="1"/>
    <xf numFmtId="0" fontId="3" fillId="8" borderId="23" xfId="0" applyFont="1" applyFill="1" applyBorder="1" applyAlignment="1">
      <alignment horizontal="center" vertical="center" wrapText="1"/>
    </xf>
    <xf numFmtId="0" fontId="20" fillId="2" borderId="1" xfId="0" applyFont="1" applyFill="1" applyBorder="1" applyAlignment="1">
      <alignment horizontal="left"/>
    </xf>
    <xf numFmtId="0" fontId="1" fillId="2" borderId="0" xfId="0" applyFont="1" applyFill="1" applyAlignment="1">
      <alignment horizontal="right" vertical="center"/>
    </xf>
    <xf numFmtId="0" fontId="30" fillId="9"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2" borderId="4" xfId="0" applyFont="1" applyFill="1" applyBorder="1" applyAlignment="1">
      <alignment horizontal="left"/>
    </xf>
    <xf numFmtId="0" fontId="0" fillId="2" borderId="2" xfId="0" applyFill="1" applyBorder="1"/>
    <xf numFmtId="0" fontId="7" fillId="2" borderId="21" xfId="0" applyFont="1" applyFill="1" applyBorder="1" applyAlignment="1">
      <alignment horizontal="left"/>
    </xf>
    <xf numFmtId="0" fontId="21" fillId="2" borderId="32" xfId="0" applyFont="1" applyFill="1" applyBorder="1" applyAlignment="1">
      <alignment horizontal="justify" vertical="center"/>
    </xf>
    <xf numFmtId="166" fontId="22" fillId="4" borderId="4" xfId="0" applyNumberFormat="1" applyFont="1" applyFill="1" applyBorder="1" applyAlignment="1" applyProtection="1">
      <alignment horizontal="center" vertical="center"/>
      <protection locked="0"/>
    </xf>
    <xf numFmtId="0" fontId="31" fillId="0" borderId="0" xfId="0" applyFont="1" applyAlignment="1">
      <alignment vertical="center"/>
    </xf>
    <xf numFmtId="0" fontId="40" fillId="2" borderId="36" xfId="0" applyFont="1" applyFill="1" applyBorder="1" applyAlignment="1">
      <alignment horizontal="center" vertical="center"/>
    </xf>
    <xf numFmtId="0" fontId="40" fillId="2" borderId="0" xfId="0" applyFont="1" applyFill="1" applyAlignment="1">
      <alignment horizontal="center" vertical="center"/>
    </xf>
    <xf numFmtId="0" fontId="40" fillId="2" borderId="37" xfId="0" applyFont="1" applyFill="1" applyBorder="1" applyAlignment="1">
      <alignment horizontal="center" vertical="center"/>
    </xf>
    <xf numFmtId="0" fontId="0" fillId="2" borderId="36" xfId="0" applyFill="1" applyBorder="1"/>
    <xf numFmtId="0" fontId="0" fillId="2" borderId="37" xfId="0" applyFill="1" applyBorder="1"/>
    <xf numFmtId="0" fontId="41" fillId="2" borderId="0" xfId="0" applyFont="1" applyFill="1"/>
    <xf numFmtId="0" fontId="42" fillId="2" borderId="0" xfId="0" applyFont="1" applyFill="1"/>
    <xf numFmtId="0" fontId="43" fillId="2" borderId="0" xfId="0" applyFont="1" applyFill="1"/>
    <xf numFmtId="0" fontId="44" fillId="2" borderId="0" xfId="0" applyFont="1" applyFill="1"/>
    <xf numFmtId="0" fontId="38" fillId="2" borderId="0" xfId="0" applyFont="1" applyFill="1"/>
    <xf numFmtId="0" fontId="0" fillId="2" borderId="38" xfId="0" applyFill="1" applyBorder="1"/>
    <xf numFmtId="0" fontId="0" fillId="2" borderId="39" xfId="0" applyFill="1" applyBorder="1"/>
    <xf numFmtId="0" fontId="0" fillId="2" borderId="40" xfId="0" applyFill="1" applyBorder="1"/>
    <xf numFmtId="0" fontId="31" fillId="2" borderId="0" xfId="0" applyFont="1" applyFill="1" applyAlignment="1">
      <alignment vertical="center"/>
    </xf>
    <xf numFmtId="0" fontId="37" fillId="2" borderId="0" xfId="0" applyFont="1" applyFill="1" applyAlignment="1">
      <alignment horizontal="center"/>
    </xf>
    <xf numFmtId="0" fontId="37" fillId="2" borderId="0" xfId="0" applyFont="1" applyFill="1"/>
    <xf numFmtId="0" fontId="0" fillId="11" borderId="0" xfId="0" applyFill="1"/>
    <xf numFmtId="0" fontId="14" fillId="2" borderId="0" xfId="0" applyFont="1" applyFill="1"/>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0" fillId="2" borderId="25" xfId="0" applyFill="1" applyBorder="1"/>
    <xf numFmtId="10" fontId="0" fillId="2" borderId="27" xfId="0" applyNumberFormat="1" applyFill="1" applyBorder="1" applyAlignment="1">
      <alignment horizontal="center" vertical="center"/>
    </xf>
    <xf numFmtId="0" fontId="0" fillId="2" borderId="26" xfId="0" applyFill="1" applyBorder="1"/>
    <xf numFmtId="10" fontId="0" fillId="2" borderId="28" xfId="0" applyNumberFormat="1" applyFill="1" applyBorder="1" applyAlignment="1">
      <alignment horizontal="center" vertical="center"/>
    </xf>
    <xf numFmtId="10" fontId="13" fillId="2" borderId="23" xfId="0" applyNumberFormat="1" applyFont="1" applyFill="1" applyBorder="1" applyAlignment="1">
      <alignment horizontal="center" vertical="center"/>
    </xf>
    <xf numFmtId="0" fontId="32" fillId="2" borderId="0" xfId="0" applyFont="1" applyFill="1"/>
    <xf numFmtId="0" fontId="45" fillId="2" borderId="0" xfId="0" applyFont="1" applyFill="1"/>
    <xf numFmtId="0" fontId="19" fillId="2" borderId="0" xfId="0" applyFont="1" applyFill="1"/>
    <xf numFmtId="0" fontId="46" fillId="2" borderId="0" xfId="2" applyFont="1" applyFill="1"/>
    <xf numFmtId="0" fontId="19" fillId="2" borderId="10" xfId="0" applyFont="1" applyFill="1" applyBorder="1"/>
    <xf numFmtId="0" fontId="19" fillId="2" borderId="11" xfId="0" applyFont="1" applyFill="1" applyBorder="1"/>
    <xf numFmtId="0" fontId="19" fillId="2" borderId="12" xfId="0" applyFont="1" applyFill="1" applyBorder="1"/>
    <xf numFmtId="0" fontId="19" fillId="2" borderId="14" xfId="0" applyFont="1" applyFill="1" applyBorder="1"/>
    <xf numFmtId="0" fontId="19" fillId="2" borderId="0" xfId="0" applyFont="1" applyFill="1" applyBorder="1"/>
    <xf numFmtId="0" fontId="19" fillId="2" borderId="13" xfId="0" applyFont="1" applyFill="1" applyBorder="1"/>
    <xf numFmtId="0" fontId="19" fillId="2" borderId="15" xfId="0" applyFont="1" applyFill="1" applyBorder="1"/>
    <xf numFmtId="0" fontId="19" fillId="2" borderId="16" xfId="0" applyFont="1" applyFill="1" applyBorder="1"/>
    <xf numFmtId="0" fontId="19" fillId="2" borderId="17" xfId="0" applyFont="1" applyFill="1" applyBorder="1"/>
    <xf numFmtId="0" fontId="19" fillId="2" borderId="7" xfId="0" applyFont="1" applyFill="1" applyBorder="1"/>
    <xf numFmtId="0" fontId="19" fillId="2" borderId="9" xfId="0" applyFont="1" applyFill="1" applyBorder="1"/>
    <xf numFmtId="0" fontId="19" fillId="2" borderId="8" xfId="0" applyFont="1" applyFill="1" applyBorder="1"/>
    <xf numFmtId="0" fontId="13" fillId="9" borderId="11" xfId="0" applyFont="1" applyFill="1" applyBorder="1" applyAlignment="1">
      <alignment horizontal="left" vertical="center"/>
    </xf>
    <xf numFmtId="0" fontId="13" fillId="9" borderId="23" xfId="0" applyFont="1" applyFill="1" applyBorder="1" applyAlignment="1">
      <alignment horizontal="left" vertical="center"/>
    </xf>
    <xf numFmtId="0" fontId="13" fillId="9" borderId="9" xfId="0" applyFont="1" applyFill="1" applyBorder="1" applyAlignment="1">
      <alignment horizontal="left" vertical="center"/>
    </xf>
    <xf numFmtId="0" fontId="13" fillId="9" borderId="7" xfId="0" applyFont="1" applyFill="1" applyBorder="1" applyAlignment="1">
      <alignment horizontal="left" vertical="center"/>
    </xf>
    <xf numFmtId="0" fontId="13" fillId="9" borderId="8" xfId="0" applyFont="1" applyFill="1" applyBorder="1" applyAlignment="1">
      <alignment horizontal="left" vertical="center"/>
    </xf>
    <xf numFmtId="0" fontId="13" fillId="9" borderId="29" xfId="0" applyFont="1" applyFill="1" applyBorder="1" applyAlignment="1">
      <alignment horizontal="left" vertical="center"/>
    </xf>
    <xf numFmtId="0" fontId="4" fillId="4" borderId="4" xfId="0" applyFont="1" applyFill="1" applyBorder="1" applyAlignment="1" applyProtection="1">
      <alignment horizontal="center" vertical="center" wrapText="1"/>
      <protection locked="0"/>
    </xf>
    <xf numFmtId="14" fontId="0" fillId="4" borderId="1" xfId="0" applyNumberFormat="1" applyFill="1" applyBorder="1" applyAlignment="1" applyProtection="1">
      <alignment horizontal="left" vertical="center"/>
      <protection locked="0"/>
    </xf>
    <xf numFmtId="1" fontId="1" fillId="2" borderId="0" xfId="0" applyNumberFormat="1" applyFont="1" applyFill="1" applyAlignment="1">
      <alignment horizontal="center"/>
    </xf>
    <xf numFmtId="0" fontId="7" fillId="2" borderId="41" xfId="0" applyFont="1" applyFill="1" applyBorder="1" applyAlignment="1">
      <alignment horizontal="left"/>
    </xf>
    <xf numFmtId="0" fontId="7" fillId="2" borderId="2" xfId="0" applyFont="1" applyFill="1" applyBorder="1" applyAlignment="1">
      <alignment horizontal="left"/>
    </xf>
    <xf numFmtId="0" fontId="7" fillId="2" borderId="22" xfId="0" applyFont="1" applyFill="1" applyBorder="1" applyAlignment="1">
      <alignment horizontal="left"/>
    </xf>
    <xf numFmtId="0" fontId="10" fillId="8" borderId="5" xfId="0" applyFont="1" applyFill="1" applyBorder="1" applyAlignment="1">
      <alignment horizontal="center" vertical="center" wrapText="1"/>
    </xf>
    <xf numFmtId="0" fontId="2" fillId="7" borderId="21" xfId="0" applyFont="1" applyFill="1" applyBorder="1" applyAlignment="1"/>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0" xfId="0" applyFont="1" applyFill="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39" fillId="2" borderId="33" xfId="0" applyFont="1" applyFill="1" applyBorder="1" applyAlignment="1">
      <alignment horizontal="center"/>
    </xf>
    <xf numFmtId="0" fontId="39" fillId="2" borderId="34" xfId="0" applyFont="1" applyFill="1" applyBorder="1" applyAlignment="1">
      <alignment horizontal="center"/>
    </xf>
    <xf numFmtId="0" fontId="39" fillId="2" borderId="35" xfId="0" applyFont="1" applyFill="1" applyBorder="1" applyAlignment="1">
      <alignment horizontal="center"/>
    </xf>
    <xf numFmtId="49" fontId="33" fillId="11" borderId="0" xfId="0" applyNumberFormat="1" applyFont="1" applyFill="1" applyAlignment="1">
      <alignment horizontal="center" vertical="center" wrapText="1"/>
    </xf>
    <xf numFmtId="49" fontId="34" fillId="11" borderId="0" xfId="0" applyNumberFormat="1" applyFont="1" applyFill="1" applyAlignment="1">
      <alignment horizontal="center" vertical="center" wrapText="1"/>
    </xf>
    <xf numFmtId="0" fontId="35" fillId="2" borderId="0" xfId="0" applyFont="1" applyFill="1" applyAlignment="1">
      <alignment horizontal="center"/>
    </xf>
    <xf numFmtId="0" fontId="36" fillId="2" borderId="0" xfId="0" applyFont="1" applyFill="1" applyAlignment="1">
      <alignment horizontal="center" vertical="center"/>
    </xf>
    <xf numFmtId="0" fontId="37" fillId="2" borderId="0" xfId="0" applyFont="1" applyFill="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3" fillId="2" borderId="10"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2" xfId="0" applyFont="1" applyFill="1" applyBorder="1" applyAlignment="1">
      <alignment horizontal="left" vertical="top" wrapText="1"/>
    </xf>
    <xf numFmtId="0" fontId="23" fillId="2" borderId="1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14" xfId="0" applyFont="1" applyFill="1" applyBorder="1" applyAlignment="1">
      <alignment horizontal="left" vertical="top" wrapText="1"/>
    </xf>
    <xf numFmtId="0" fontId="23" fillId="2" borderId="15" xfId="0" applyFont="1" applyFill="1" applyBorder="1" applyAlignment="1">
      <alignment horizontal="left" vertical="top" wrapText="1"/>
    </xf>
    <xf numFmtId="0" fontId="23" fillId="2" borderId="16" xfId="0" applyFont="1" applyFill="1" applyBorder="1" applyAlignment="1">
      <alignment horizontal="left" vertical="top" wrapText="1"/>
    </xf>
    <xf numFmtId="0" fontId="23" fillId="2" borderId="17" xfId="0" applyFont="1" applyFill="1" applyBorder="1" applyAlignment="1">
      <alignment horizontal="lef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16"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10" fillId="9" borderId="21" xfId="0" applyFont="1" applyFill="1" applyBorder="1" applyAlignment="1">
      <alignment horizontal="center" vertical="center"/>
    </xf>
    <xf numFmtId="0" fontId="10" fillId="9" borderId="22" xfId="0" applyFont="1" applyFill="1" applyBorder="1" applyAlignment="1">
      <alignment horizontal="center" vertical="center"/>
    </xf>
    <xf numFmtId="0" fontId="10" fillId="3" borderId="1" xfId="0" applyFont="1" applyFill="1" applyBorder="1" applyAlignment="1">
      <alignment horizontal="center" vertical="center" wrapText="1"/>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4"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17" xfId="0" applyFont="1" applyFill="1" applyBorder="1" applyAlignment="1">
      <alignment horizontal="left" vertical="top" wrapText="1"/>
    </xf>
    <xf numFmtId="0" fontId="1" fillId="2" borderId="29"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13" fillId="2" borderId="0" xfId="0" applyFont="1" applyFill="1" applyAlignment="1">
      <alignment horizontal="center"/>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13" fillId="2" borderId="9" xfId="0" applyFont="1" applyFill="1" applyBorder="1" applyAlignment="1">
      <alignment horizontal="center"/>
    </xf>
    <xf numFmtId="0" fontId="19" fillId="2" borderId="1" xfId="0" applyFont="1" applyFill="1" applyBorder="1" applyAlignment="1">
      <alignment horizontal="left" vertical="top" wrapText="1"/>
    </xf>
    <xf numFmtId="0" fontId="19" fillId="2" borderId="1" xfId="0" applyFont="1" applyFill="1" applyBorder="1" applyAlignment="1">
      <alignment horizontal="left" vertical="top"/>
    </xf>
    <xf numFmtId="0" fontId="10" fillId="9" borderId="5"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6" xfId="0" applyFont="1" applyFill="1" applyBorder="1" applyAlignment="1">
      <alignment horizontal="center" vertical="center"/>
    </xf>
    <xf numFmtId="0" fontId="19" fillId="2" borderId="5"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2" borderId="2" xfId="0" applyFont="1" applyFill="1" applyBorder="1" applyAlignment="1">
      <alignment horizontal="left" vertical="top" wrapText="1"/>
    </xf>
    <xf numFmtId="0" fontId="8" fillId="9" borderId="1"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20" xfId="0" applyFill="1" applyBorder="1" applyAlignment="1">
      <alignment horizontal="left" vertical="center" wrapText="1"/>
    </xf>
    <xf numFmtId="0" fontId="0" fillId="2" borderId="6"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3">
    <cellStyle name="Hipervínculo" xfId="2" builtinId="8"/>
    <cellStyle name="Normal" xfId="0" builtinId="0"/>
    <cellStyle name="Porcentaje" xfId="1" builtinId="5"/>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006100"/>
      </font>
      <fill>
        <patternFill>
          <bgColor rgb="FFC6EFCE"/>
        </patternFill>
      </fill>
    </dxf>
    <dxf>
      <font>
        <color rgb="FF9C0006"/>
      </font>
      <fill>
        <patternFill>
          <bgColor rgb="FFFFC7CE"/>
        </patternFill>
      </fill>
    </dxf>
    <dxf>
      <font>
        <color theme="2" tint="-9.9948118533890809E-2"/>
      </font>
      <fill>
        <patternFill>
          <bgColor theme="2" tint="-9.9948118533890809E-2"/>
        </patternFill>
      </fill>
    </dxf>
    <dxf>
      <font>
        <color theme="0" tint="-0.14996795556505021"/>
      </font>
      <fill>
        <patternFill>
          <bgColor theme="0" tint="-0.14996795556505021"/>
        </patternFill>
      </fill>
    </dxf>
    <dxf>
      <font>
        <color rgb="FF9C0006"/>
      </font>
      <fill>
        <patternFill>
          <bgColor rgb="FFFFC7CE"/>
        </patternFill>
      </fill>
    </dxf>
    <dxf>
      <fill>
        <patternFill patternType="lightUp"/>
      </fill>
    </dxf>
    <dxf>
      <font>
        <color theme="2" tint="-9.9948118533890809E-2"/>
      </font>
      <fill>
        <patternFill>
          <bgColor theme="2" tint="-9.9948118533890809E-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4AD475"/>
      <color rgb="FFFF99FF"/>
      <color rgb="FF99CCFF"/>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 deserción a terapias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4531171032029444"/>
          <c:y val="0.17105063793375111"/>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Indicadores'!$D$12:$F$12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36D3-43B3-80C5-33A1A2B900E3}"/>
            </c:ext>
          </c:extLst>
        </c:ser>
        <c:dLbls>
          <c:showLegendKey val="0"/>
          <c:showVal val="0"/>
          <c:showCatName val="0"/>
          <c:showSerName val="0"/>
          <c:showPercent val="0"/>
          <c:showBubbleSize val="0"/>
        </c:dLbls>
        <c:gapWidth val="150"/>
        <c:axId val="345352232"/>
        <c:axId val="324376280"/>
      </c:barChart>
      <c:catAx>
        <c:axId val="345352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24376280"/>
        <c:crosses val="autoZero"/>
        <c:auto val="1"/>
        <c:lblAlgn val="ctr"/>
        <c:lblOffset val="100"/>
        <c:noMultiLvlLbl val="0"/>
      </c:catAx>
      <c:valAx>
        <c:axId val="3243762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535223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Procedimientos</a:t>
            </a:r>
            <a:r>
              <a:rPr lang="es-PE" b="1" baseline="0"/>
              <a:t> por sesión</a:t>
            </a:r>
            <a:endParaRPr lang="es-PE"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Indicadores'!$D$15:$F$15</c:f>
              <c:numCache>
                <c:formatCode>#,##0.00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DF79-4F6D-9F42-8ACFAF3DAA0B}"/>
            </c:ext>
          </c:extLst>
        </c:ser>
        <c:dLbls>
          <c:showLegendKey val="0"/>
          <c:showVal val="0"/>
          <c:showCatName val="0"/>
          <c:showSerName val="0"/>
          <c:showPercent val="0"/>
          <c:showBubbleSize val="0"/>
        </c:dLbls>
        <c:gapWidth val="150"/>
        <c:axId val="324377064"/>
        <c:axId val="324377456"/>
      </c:barChart>
      <c:catAx>
        <c:axId val="32437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24377456"/>
        <c:crosses val="autoZero"/>
        <c:auto val="1"/>
        <c:lblAlgn val="ctr"/>
        <c:lblOffset val="100"/>
        <c:noMultiLvlLbl val="0"/>
      </c:catAx>
      <c:valAx>
        <c:axId val="32437745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2437706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 complicaciones en las terapias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423139282104973"/>
          <c:y val="0.17105082319255546"/>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Indicadores'!$D$13:$F$13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BDAB-42E6-A265-1A26C5A563BE}"/>
            </c:ext>
          </c:extLst>
        </c:ser>
        <c:dLbls>
          <c:showLegendKey val="0"/>
          <c:showVal val="0"/>
          <c:showCatName val="0"/>
          <c:showSerName val="0"/>
          <c:showPercent val="0"/>
          <c:showBubbleSize val="0"/>
        </c:dLbls>
        <c:gapWidth val="150"/>
        <c:axId val="313945144"/>
        <c:axId val="313945536"/>
      </c:barChart>
      <c:catAx>
        <c:axId val="313945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3945536"/>
        <c:crosses val="autoZero"/>
        <c:auto val="1"/>
        <c:lblAlgn val="ctr"/>
        <c:lblOffset val="100"/>
        <c:noMultiLvlLbl val="0"/>
      </c:catAx>
      <c:valAx>
        <c:axId val="313945536"/>
        <c:scaling>
          <c:orientation val="minMax"/>
          <c:max val="6.0000000000000012E-2"/>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394514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PE" sz="1200" b="1"/>
              <a:t>% pacientes que completan las terapias</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792483695770716"/>
          <c:y val="0.17105082319255546"/>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Indicadores'!$D$14:$F$14</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D087-428B-80CB-DDE4B872EB44}"/>
            </c:ext>
          </c:extLst>
        </c:ser>
        <c:dLbls>
          <c:showLegendKey val="0"/>
          <c:showVal val="0"/>
          <c:showCatName val="0"/>
          <c:showSerName val="0"/>
          <c:showPercent val="0"/>
          <c:showBubbleSize val="0"/>
        </c:dLbls>
        <c:gapWidth val="150"/>
        <c:axId val="313946320"/>
        <c:axId val="313946712"/>
      </c:barChart>
      <c:catAx>
        <c:axId val="31394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3946712"/>
        <c:crosses val="autoZero"/>
        <c:auto val="1"/>
        <c:lblAlgn val="ctr"/>
        <c:lblOffset val="100"/>
        <c:noMultiLvlLbl val="0"/>
      </c:catAx>
      <c:valAx>
        <c:axId val="313946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394632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Pacientes rehabilitados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tx>
            <c:strRef>
              <c:f>'X. Indicadores'!$D$31</c:f>
              <c:strCache>
                <c:ptCount val="1"/>
                <c:pt idx="0">
                  <c:v>2017</c:v>
                </c:pt>
              </c:strCache>
            </c:strRef>
          </c:tx>
          <c:spPr>
            <a:solidFill>
              <a:schemeClr val="accent1"/>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Indicadores'!$D$40:$D$43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92CB-488C-A599-DB7FA108A5C2}"/>
            </c:ext>
          </c:extLst>
        </c:ser>
        <c:ser>
          <c:idx val="1"/>
          <c:order val="1"/>
          <c:tx>
            <c:strRef>
              <c:f>'X. Indicadores'!$E$31</c:f>
              <c:strCache>
                <c:ptCount val="1"/>
                <c:pt idx="0">
                  <c:v>2018</c:v>
                </c:pt>
              </c:strCache>
            </c:strRef>
          </c:tx>
          <c:spPr>
            <a:solidFill>
              <a:schemeClr val="accent2"/>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Indicadores'!$E$40:$E$43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92CB-488C-A599-DB7FA108A5C2}"/>
            </c:ext>
          </c:extLst>
        </c:ser>
        <c:ser>
          <c:idx val="2"/>
          <c:order val="2"/>
          <c:tx>
            <c:strRef>
              <c:f>'X. Indicadores'!$F$31</c:f>
              <c:strCache>
                <c:ptCount val="1"/>
                <c:pt idx="0">
                  <c:v>2019</c:v>
                </c:pt>
              </c:strCache>
            </c:strRef>
          </c:tx>
          <c:spPr>
            <a:solidFill>
              <a:schemeClr val="accent3"/>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Indicadores'!$F$40:$F$43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92CB-488C-A599-DB7FA108A5C2}"/>
            </c:ext>
          </c:extLst>
        </c:ser>
        <c:dLbls>
          <c:showLegendKey val="0"/>
          <c:showVal val="0"/>
          <c:showCatName val="0"/>
          <c:showSerName val="0"/>
          <c:showPercent val="0"/>
          <c:showBubbleSize val="0"/>
        </c:dLbls>
        <c:gapWidth val="182"/>
        <c:axId val="7620288"/>
        <c:axId val="7620680"/>
      </c:barChart>
      <c:catAx>
        <c:axId val="762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620680"/>
        <c:crosses val="autoZero"/>
        <c:auto val="1"/>
        <c:lblAlgn val="ctr"/>
        <c:lblOffset val="100"/>
        <c:noMultiLvlLbl val="0"/>
      </c:catAx>
      <c:valAx>
        <c:axId val="762068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620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25457573943607925"/>
          <c:y val="0.15339973361538764"/>
          <c:w val="0.4908485211278415"/>
          <c:h val="0.7829766521722098"/>
        </c:manualLayout>
      </c:layout>
      <c:radarChart>
        <c:radarStyle val="marker"/>
        <c:varyColors val="0"/>
        <c:ser>
          <c:idx val="0"/>
          <c:order val="0"/>
          <c:tx>
            <c:strRef>
              <c:f>'XI. RESUMEN'!$C$7</c:f>
              <c:strCache>
                <c:ptCount val="1"/>
                <c:pt idx="0">
                  <c:v>Resultado alcanzado</c:v>
                </c:pt>
              </c:strCache>
            </c:strRef>
          </c:tx>
          <c:spPr>
            <a:ln w="28575" cap="rnd">
              <a:solidFill>
                <a:schemeClr val="accent1"/>
              </a:solidFill>
              <a:round/>
            </a:ln>
            <a:effectLst/>
          </c:spPr>
          <c:marker>
            <c:symbol val="none"/>
          </c:marker>
          <c:cat>
            <c:strRef>
              <c:f>'XI. RESUMEN'!$B$8:$B$15</c:f>
              <c:strCache>
                <c:ptCount val="8"/>
                <c:pt idx="0">
                  <c:v>Nivel de disponibilidad de equipamiento básico</c:v>
                </c:pt>
                <c:pt idx="1">
                  <c:v>Nivel de disponibilidad de equipamiento según su categoria</c:v>
                </c:pt>
                <c:pt idx="2">
                  <c:v>% normas disponibles en el servicio</c:v>
                </c:pt>
                <c:pt idx="3">
                  <c:v>Nivel de cumplimiento de funciones</c:v>
                </c:pt>
                <c:pt idx="4">
                  <c:v>Nivel de cumplimiento de las normas de infraestructura</c:v>
                </c:pt>
                <c:pt idx="5">
                  <c:v>Disponibilidad de RRHH por toda fuente</c:v>
                </c:pt>
                <c:pt idx="6">
                  <c:v>% de procedimientos que se realizan</c:v>
                </c:pt>
                <c:pt idx="7">
                  <c:v>% LOGRO ALCANZADO POR LA UPSS-MR</c:v>
                </c:pt>
              </c:strCache>
            </c:strRef>
          </c:cat>
          <c:val>
            <c:numRef>
              <c:f>'XI. RESUMEN'!$C$8:$C$15</c:f>
              <c:numCache>
                <c:formatCode>0.00%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0C81-4AE0-896E-0CCD7904078B}"/>
            </c:ext>
          </c:extLst>
        </c:ser>
        <c:dLbls>
          <c:showLegendKey val="0"/>
          <c:showVal val="0"/>
          <c:showCatName val="0"/>
          <c:showSerName val="0"/>
          <c:showPercent val="0"/>
          <c:showBubbleSize val="0"/>
        </c:dLbls>
        <c:axId val="7621464"/>
        <c:axId val="350144184"/>
      </c:radarChart>
      <c:catAx>
        <c:axId val="762146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60" b="1" i="0" u="none" strike="noStrike" kern="1200" baseline="0">
                <a:solidFill>
                  <a:schemeClr val="tx1">
                    <a:lumMod val="65000"/>
                    <a:lumOff val="35000"/>
                  </a:schemeClr>
                </a:solidFill>
                <a:latin typeface="+mn-lt"/>
                <a:ea typeface="+mn-ea"/>
                <a:cs typeface="+mn-cs"/>
              </a:defRPr>
            </a:pPr>
            <a:endParaRPr lang="es-MX"/>
          </a:p>
        </c:txPr>
        <c:crossAx val="350144184"/>
        <c:crosses val="autoZero"/>
        <c:auto val="1"/>
        <c:lblAlgn val="ctr"/>
        <c:lblOffset val="100"/>
        <c:noMultiLvlLbl val="0"/>
      </c:catAx>
      <c:valAx>
        <c:axId val="3501441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621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Resultados</a:t>
            </a:r>
            <a:r>
              <a:rPr lang="es-PE" baseline="0"/>
              <a:t> alcanzados</a:t>
            </a:r>
            <a:endParaRPr lang="es-PE"/>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spPr>
            <a:solidFill>
              <a:schemeClr val="accent1"/>
            </a:solidFill>
            <a:ln>
              <a:noFill/>
            </a:ln>
            <a:effectLst/>
          </c:spPr>
          <c:invertIfNegative val="0"/>
          <c:dPt>
            <c:idx val="7"/>
            <c:invertIfNegative val="0"/>
            <c:bubble3D val="0"/>
            <c:spPr>
              <a:solidFill>
                <a:schemeClr val="tx1"/>
              </a:solidFill>
              <a:ln>
                <a:noFill/>
              </a:ln>
              <a:effectLst/>
            </c:spPr>
          </c:dPt>
          <c:cat>
            <c:strRef>
              <c:f>'XI. RESUMEN'!$B$8:$B$15</c:f>
              <c:strCache>
                <c:ptCount val="8"/>
                <c:pt idx="0">
                  <c:v>Nivel de disponibilidad de equipamiento básico</c:v>
                </c:pt>
                <c:pt idx="1">
                  <c:v>Nivel de disponibilidad de equipamiento según su categoria</c:v>
                </c:pt>
                <c:pt idx="2">
                  <c:v>% normas disponibles en el servicio</c:v>
                </c:pt>
                <c:pt idx="3">
                  <c:v>Nivel de cumplimiento de funciones</c:v>
                </c:pt>
                <c:pt idx="4">
                  <c:v>Nivel de cumplimiento de las normas de infraestructura</c:v>
                </c:pt>
                <c:pt idx="5">
                  <c:v>Disponibilidad de RRHH por toda fuente</c:v>
                </c:pt>
                <c:pt idx="6">
                  <c:v>% de procedimientos que se realizan</c:v>
                </c:pt>
                <c:pt idx="7">
                  <c:v>% LOGRO ALCANZADO POR LA UPSS-MR</c:v>
                </c:pt>
              </c:strCache>
            </c:strRef>
          </c:cat>
          <c:val>
            <c:numRef>
              <c:f>'XI. RESUMEN'!$C$8:$C$15</c:f>
              <c:numCache>
                <c:formatCode>0.00%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101B-48B4-8505-59F7AA0977BF}"/>
            </c:ext>
          </c:extLst>
        </c:ser>
        <c:dLbls>
          <c:showLegendKey val="0"/>
          <c:showVal val="0"/>
          <c:showCatName val="0"/>
          <c:showSerName val="0"/>
          <c:showPercent val="0"/>
          <c:showBubbleSize val="0"/>
        </c:dLbls>
        <c:gapWidth val="182"/>
        <c:axId val="350144968"/>
        <c:axId val="350145360"/>
      </c:barChart>
      <c:catAx>
        <c:axId val="350144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90" b="0" i="0" u="none" strike="noStrike" kern="1200" baseline="0">
                <a:solidFill>
                  <a:schemeClr val="tx1">
                    <a:lumMod val="65000"/>
                    <a:lumOff val="35000"/>
                  </a:schemeClr>
                </a:solidFill>
                <a:latin typeface="+mn-lt"/>
                <a:ea typeface="+mn-ea"/>
                <a:cs typeface="+mn-cs"/>
              </a:defRPr>
            </a:pPr>
            <a:endParaRPr lang="es-MX"/>
          </a:p>
        </c:txPr>
        <c:crossAx val="350145360"/>
        <c:crosses val="autoZero"/>
        <c:auto val="1"/>
        <c:lblAlgn val="ctr"/>
        <c:lblOffset val="100"/>
        <c:noMultiLvlLbl val="0"/>
      </c:catAx>
      <c:valAx>
        <c:axId val="3501453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0144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jpe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X. Cartera de servicios'!A1"/></Relationships>
</file>

<file path=xl/drawings/_rels/drawing11.xml.rels><?xml version="1.0" encoding="UTF-8" standalone="yes"?>
<Relationships xmlns="http://schemas.openxmlformats.org/package/2006/relationships"><Relationship Id="rId2" Type="http://schemas.openxmlformats.org/officeDocument/2006/relationships/hyperlink" Target="#'X. Indicadores'!A1"/><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XI. RESUME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Indice!A1"/><Relationship Id="rId5" Type="http://schemas.openxmlformats.org/officeDocument/2006/relationships/chart" Target="../charts/chart5.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7.xml"/><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hyperlink" Target="#'VII. RRHH disponible'!A1"/><Relationship Id="rId13" Type="http://schemas.openxmlformats.org/officeDocument/2006/relationships/hyperlink" Target="#'RIS-Rehab'!A1"/><Relationship Id="rId3" Type="http://schemas.openxmlformats.org/officeDocument/2006/relationships/hyperlink" Target="#'II. Equipamiento b&#225;sico'!A1"/><Relationship Id="rId7" Type="http://schemas.openxmlformats.org/officeDocument/2006/relationships/hyperlink" Target="#'VIII. Recursos financieros'!A1"/><Relationship Id="rId12" Type="http://schemas.openxmlformats.org/officeDocument/2006/relationships/hyperlink" Target="#'XI. RESUMEN'!A1"/><Relationship Id="rId2" Type="http://schemas.openxmlformats.org/officeDocument/2006/relationships/image" Target="../media/image1.jpeg"/><Relationship Id="rId1" Type="http://schemas.openxmlformats.org/officeDocument/2006/relationships/hyperlink" Target="#'I. Datos Generales'!A1"/><Relationship Id="rId6" Type="http://schemas.openxmlformats.org/officeDocument/2006/relationships/hyperlink" Target="#'V. Funciones'!A1"/><Relationship Id="rId11" Type="http://schemas.openxmlformats.org/officeDocument/2006/relationships/hyperlink" Target="#'X. Indicadores'!A1"/><Relationship Id="rId5" Type="http://schemas.openxmlformats.org/officeDocument/2006/relationships/hyperlink" Target="#'IV. Normatividad'!A1"/><Relationship Id="rId10" Type="http://schemas.openxmlformats.org/officeDocument/2006/relationships/hyperlink" Target="#'IX. Cartera de servicios'!A1"/><Relationship Id="rId4" Type="http://schemas.openxmlformats.org/officeDocument/2006/relationships/hyperlink" Target="#'III Equipamiento por categor&#237;a'!A1"/><Relationship Id="rId9" Type="http://schemas.openxmlformats.org/officeDocument/2006/relationships/hyperlink" Target="#'VI. Infraestructura'!A1"/></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I. Equipamiento b&#225;sico'!A1"/></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II Equipamiento por categor&#237;a'!A1"/></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V. Normatividad'!A1"/></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 Funciones'!A1"/></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 Infraestructura'!A1"/></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I. RRHH disponible'!A1"/></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II. Recursos financieros'!A1"/></Relationships>
</file>

<file path=xl/drawings/drawing1.xml><?xml version="1.0" encoding="utf-8"?>
<xdr:wsDr xmlns:xdr="http://schemas.openxmlformats.org/drawingml/2006/spreadsheetDrawing" xmlns:a="http://schemas.openxmlformats.org/drawingml/2006/main">
  <xdr:twoCellAnchor>
    <xdr:from>
      <xdr:col>2</xdr:col>
      <xdr:colOff>647699</xdr:colOff>
      <xdr:row>1</xdr:row>
      <xdr:rowOff>38099</xdr:rowOff>
    </xdr:from>
    <xdr:to>
      <xdr:col>11</xdr:col>
      <xdr:colOff>298846</xdr:colOff>
      <xdr:row>4</xdr:row>
      <xdr:rowOff>190499</xdr:rowOff>
    </xdr:to>
    <xdr:pic>
      <xdr:nvPicPr>
        <xdr:cNvPr id="2" name="Imagen 4" descr="FORMATO DOCUMENTO PLANTILLA">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49" y="228599"/>
          <a:ext cx="6509147"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619124</xdr:colOff>
      <xdr:row>1</xdr:row>
      <xdr:rowOff>85724</xdr:rowOff>
    </xdr:from>
    <xdr:to>
      <xdr:col>11</xdr:col>
      <xdr:colOff>209550</xdr:colOff>
      <xdr:row>4</xdr:row>
      <xdr:rowOff>133350</xdr:rowOff>
    </xdr:to>
    <xdr:sp macro="" textlink="">
      <xdr:nvSpPr>
        <xdr:cNvPr id="8195" name="Text Box 3">
          <a:extLst>
            <a:ext uri="{FF2B5EF4-FFF2-40B4-BE49-F238E27FC236}">
              <a16:creationId xmlns="" xmlns:a16="http://schemas.microsoft.com/office/drawing/2014/main" id="{00000000-0008-0000-0000-000003200000}"/>
            </a:ext>
          </a:extLst>
        </xdr:cNvPr>
        <xdr:cNvSpPr txBox="1">
          <a:spLocks noChangeArrowheads="1"/>
        </xdr:cNvSpPr>
      </xdr:nvSpPr>
      <xdr:spPr bwMode="auto">
        <a:xfrm>
          <a:off x="4791074" y="276224"/>
          <a:ext cx="3400426" cy="628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1100" b="1" i="0" u="none" strike="noStrike" baseline="0">
              <a:solidFill>
                <a:srgbClr val="FFFFFF"/>
              </a:solidFill>
              <a:latin typeface="Arial"/>
              <a:cs typeface="Arial"/>
            </a:rPr>
            <a:t>Instituto Nacional de Rehabilitación</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“Dra. Adriana Rebaza Flores”</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Amistad Perú - Japón</a:t>
          </a:r>
        </a:p>
      </xdr:txBody>
    </xdr:sp>
    <xdr:clientData/>
  </xdr:twoCellAnchor>
  <xdr:twoCellAnchor>
    <xdr:from>
      <xdr:col>6</xdr:col>
      <xdr:colOff>276225</xdr:colOff>
      <xdr:row>0</xdr:row>
      <xdr:rowOff>123825</xdr:rowOff>
    </xdr:from>
    <xdr:to>
      <xdr:col>9</xdr:col>
      <xdr:colOff>571500</xdr:colOff>
      <xdr:row>3</xdr:row>
      <xdr:rowOff>0</xdr:rowOff>
    </xdr:to>
    <xdr:sp macro="" textlink="">
      <xdr:nvSpPr>
        <xdr:cNvPr id="8193" name="Text Box 1">
          <a:extLst>
            <a:ext uri="{FF2B5EF4-FFF2-40B4-BE49-F238E27FC236}">
              <a16:creationId xmlns="" xmlns:a16="http://schemas.microsoft.com/office/drawing/2014/main" id="{00000000-0008-0000-0000-000001200000}"/>
            </a:ext>
          </a:extLst>
        </xdr:cNvPr>
        <xdr:cNvSpPr txBox="1">
          <a:spLocks noChangeArrowheads="1"/>
        </xdr:cNvSpPr>
      </xdr:nvSpPr>
      <xdr:spPr bwMode="auto">
        <a:xfrm>
          <a:off x="4086225" y="695325"/>
          <a:ext cx="2581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800" b="0" i="0" u="none" strike="noStrike" baseline="0">
              <a:solidFill>
                <a:srgbClr val="000000"/>
              </a:solidFill>
              <a:latin typeface="Calibri"/>
            </a:rPr>
            <a:t> </a:t>
          </a:r>
          <a:endParaRPr lang="es-PE" sz="1200" b="0" i="0" u="none" strike="noStrike" baseline="0">
            <a:solidFill>
              <a:srgbClr val="000000"/>
            </a:solidFill>
            <a:latin typeface="Times New Roman"/>
            <a:cs typeface="Times New Roman"/>
          </a:endParaRPr>
        </a:p>
        <a:p>
          <a:pPr algn="l" rtl="0">
            <a:lnSpc>
              <a:spcPts val="1300"/>
            </a:lnSpc>
            <a:defRPr sz="1000"/>
          </a:pPr>
          <a:r>
            <a:rPr lang="es-PE" sz="1200" b="0" i="1" u="none" strike="noStrike" baseline="0">
              <a:solidFill>
                <a:srgbClr val="000000"/>
              </a:solidFill>
              <a:latin typeface="Times New Roman"/>
              <a:cs typeface="Times New Roman"/>
            </a:rPr>
            <a:t> </a:t>
          </a:r>
          <a:endParaRPr lang="es-PE" sz="1200" b="0" i="0" u="none" strike="noStrike" baseline="0">
            <a:solidFill>
              <a:srgbClr val="000000"/>
            </a:solidFill>
            <a:latin typeface="Times New Roman"/>
            <a:cs typeface="Times New Roman"/>
          </a:endParaRPr>
        </a:p>
        <a:p>
          <a:pPr algn="l" rtl="0">
            <a:defRPr sz="1000"/>
          </a:pPr>
          <a:r>
            <a:rPr lang="es-PE" sz="800" b="0" i="0" u="none" strike="noStrike" baseline="0">
              <a:solidFill>
                <a:srgbClr val="000000"/>
              </a:solidFill>
              <a:latin typeface="Calibri"/>
            </a:rPr>
            <a:t> </a:t>
          </a:r>
        </a:p>
      </xdr:txBody>
    </xdr:sp>
    <xdr:clientData/>
  </xdr:twoCellAnchor>
  <xdr:twoCellAnchor>
    <xdr:from>
      <xdr:col>5</xdr:col>
      <xdr:colOff>484909</xdr:colOff>
      <xdr:row>37</xdr:row>
      <xdr:rowOff>77932</xdr:rowOff>
    </xdr:from>
    <xdr:to>
      <xdr:col>6</xdr:col>
      <xdr:colOff>658091</xdr:colOff>
      <xdr:row>39</xdr:row>
      <xdr:rowOff>84587</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000-000006000000}"/>
            </a:ext>
          </a:extLst>
        </xdr:cNvPr>
        <xdr:cNvSpPr/>
      </xdr:nvSpPr>
      <xdr:spPr>
        <a:xfrm>
          <a:off x="3896591" y="6390409"/>
          <a:ext cx="935182" cy="38765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editAs="oneCell">
    <xdr:from>
      <xdr:col>0</xdr:col>
      <xdr:colOff>277036</xdr:colOff>
      <xdr:row>24</xdr:row>
      <xdr:rowOff>57150</xdr:rowOff>
    </xdr:from>
    <xdr:to>
      <xdr:col>12</xdr:col>
      <xdr:colOff>685467</xdr:colOff>
      <xdr:row>34</xdr:row>
      <xdr:rowOff>85483</xdr:rowOff>
    </xdr:to>
    <xdr:pic>
      <xdr:nvPicPr>
        <xdr:cNvPr id="4" name="Imagen 3"/>
        <xdr:cNvPicPr>
          <a:picLocks noChangeAspect="1"/>
        </xdr:cNvPicPr>
      </xdr:nvPicPr>
      <xdr:blipFill>
        <a:blip xmlns:r="http://schemas.openxmlformats.org/officeDocument/2006/relationships" r:embed="rId3"/>
        <a:stretch>
          <a:fillRect/>
        </a:stretch>
      </xdr:blipFill>
      <xdr:spPr>
        <a:xfrm>
          <a:off x="277036" y="4848225"/>
          <a:ext cx="9152381" cy="1933333"/>
        </a:xfrm>
        <a:prstGeom prst="rect">
          <a:avLst/>
        </a:prstGeom>
      </xdr:spPr>
    </xdr:pic>
    <xdr:clientData/>
  </xdr:twoCellAnchor>
  <xdr:twoCellAnchor editAs="oneCell">
    <xdr:from>
      <xdr:col>0</xdr:col>
      <xdr:colOff>334186</xdr:colOff>
      <xdr:row>10</xdr:row>
      <xdr:rowOff>19050</xdr:rowOff>
    </xdr:from>
    <xdr:to>
      <xdr:col>11</xdr:col>
      <xdr:colOff>656998</xdr:colOff>
      <xdr:row>23</xdr:row>
      <xdr:rowOff>180645</xdr:rowOff>
    </xdr:to>
    <xdr:pic>
      <xdr:nvPicPr>
        <xdr:cNvPr id="5" name="Imagen 4"/>
        <xdr:cNvPicPr>
          <a:picLocks noChangeAspect="1"/>
        </xdr:cNvPicPr>
      </xdr:nvPicPr>
      <xdr:blipFill>
        <a:blip xmlns:r="http://schemas.openxmlformats.org/officeDocument/2006/relationships" r:embed="rId4"/>
        <a:stretch>
          <a:fillRect/>
        </a:stretch>
      </xdr:blipFill>
      <xdr:spPr>
        <a:xfrm>
          <a:off x="334186" y="1952625"/>
          <a:ext cx="8304762" cy="2638095"/>
        </a:xfrm>
        <a:prstGeom prst="rect">
          <a:avLst/>
        </a:prstGeom>
      </xdr:spPr>
    </xdr:pic>
    <xdr:clientData/>
  </xdr:twoCellAnchor>
  <xdr:twoCellAnchor>
    <xdr:from>
      <xdr:col>1</xdr:col>
      <xdr:colOff>152400</xdr:colOff>
      <xdr:row>24</xdr:row>
      <xdr:rowOff>0</xdr:rowOff>
    </xdr:from>
    <xdr:to>
      <xdr:col>11</xdr:col>
      <xdr:colOff>590550</xdr:colOff>
      <xdr:row>24</xdr:row>
      <xdr:rowOff>9525</xdr:rowOff>
    </xdr:to>
    <xdr:sp macro="" textlink="">
      <xdr:nvSpPr>
        <xdr:cNvPr id="7" name="CuadroTexto 6"/>
        <xdr:cNvSpPr txBox="1"/>
      </xdr:nvSpPr>
      <xdr:spPr>
        <a:xfrm>
          <a:off x="514350" y="4610100"/>
          <a:ext cx="8058150" cy="1905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100" b="1">
              <a:solidFill>
                <a:schemeClr val="bg1"/>
              </a:solidFill>
            </a:rPr>
            <a:t>SISTEMA</a:t>
          </a:r>
          <a:r>
            <a:rPr lang="es-PE" sz="1100" b="1" baseline="0">
              <a:solidFill>
                <a:schemeClr val="bg1"/>
              </a:solidFill>
            </a:rPr>
            <a:t> DE REFERENCIA Y CONTRARREFERENCIA</a:t>
          </a:r>
          <a:endParaRPr lang="es-PE" sz="11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3152775</xdr:colOff>
      <xdr:row>1</xdr:row>
      <xdr:rowOff>0</xdr:rowOff>
    </xdr:from>
    <xdr:to>
      <xdr:col>5</xdr:col>
      <xdr:colOff>3728775</xdr:colOff>
      <xdr:row>2</xdr:row>
      <xdr:rowOff>30035</xdr:rowOff>
    </xdr:to>
    <xdr:sp macro="" textlink="">
      <xdr:nvSpPr>
        <xdr:cNvPr id="2" name="1 Elipse">
          <a:hlinkClick xmlns:r="http://schemas.openxmlformats.org/officeDocument/2006/relationships" r:id="rId1"/>
          <a:extLst>
            <a:ext uri="{FF2B5EF4-FFF2-40B4-BE49-F238E27FC236}">
              <a16:creationId xmlns="" xmlns:a16="http://schemas.microsoft.com/office/drawing/2014/main" id="{00000000-0008-0000-0900-000002000000}"/>
            </a:ext>
          </a:extLst>
        </xdr:cNvPr>
        <xdr:cNvSpPr/>
      </xdr:nvSpPr>
      <xdr:spPr>
        <a:xfrm>
          <a:off x="9001125" y="1905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6</xdr:col>
      <xdr:colOff>0</xdr:colOff>
      <xdr:row>1</xdr:row>
      <xdr:rowOff>0</xdr:rowOff>
    </xdr:from>
    <xdr:to>
      <xdr:col>6</xdr:col>
      <xdr:colOff>576000</xdr:colOff>
      <xdr:row>2</xdr:row>
      <xdr:rowOff>30035</xdr:rowOff>
    </xdr:to>
    <xdr:sp macro="" textlink="">
      <xdr:nvSpPr>
        <xdr:cNvPr id="3" name="1 Elipse">
          <a:hlinkClick xmlns:r="http://schemas.openxmlformats.org/officeDocument/2006/relationships" r:id="rId2"/>
          <a:extLst>
            <a:ext uri="{FF2B5EF4-FFF2-40B4-BE49-F238E27FC236}">
              <a16:creationId xmlns="" xmlns:a16="http://schemas.microsoft.com/office/drawing/2014/main" id="{00000000-0008-0000-0900-000003000000}"/>
            </a:ext>
          </a:extLst>
        </xdr:cNvPr>
        <xdr:cNvSpPr/>
      </xdr:nvSpPr>
      <xdr:spPr>
        <a:xfrm>
          <a:off x="9725025" y="1905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742158</xdr:colOff>
      <xdr:row>4</xdr:row>
      <xdr:rowOff>161396</xdr:rowOff>
    </xdr:from>
    <xdr:to>
      <xdr:col>6</xdr:col>
      <xdr:colOff>1318158</xdr:colOff>
      <xdr:row>5</xdr:row>
      <xdr:rowOff>198046</xdr:rowOff>
    </xdr:to>
    <xdr:sp macro="" textlink="">
      <xdr:nvSpPr>
        <xdr:cNvPr id="2" name="1 Elipse">
          <a:hlinkClick xmlns:r="http://schemas.openxmlformats.org/officeDocument/2006/relationships" r:id="rId1"/>
          <a:extLst>
            <a:ext uri="{FF2B5EF4-FFF2-40B4-BE49-F238E27FC236}">
              <a16:creationId xmlns="" xmlns:a16="http://schemas.microsoft.com/office/drawing/2014/main" id="{00000000-0008-0000-0A00-000002000000}"/>
            </a:ext>
          </a:extLst>
        </xdr:cNvPr>
        <xdr:cNvSpPr/>
      </xdr:nvSpPr>
      <xdr:spPr>
        <a:xfrm>
          <a:off x="10683877" y="1042459"/>
          <a:ext cx="576000" cy="22715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5</xdr:col>
      <xdr:colOff>1639094</xdr:colOff>
      <xdr:row>4</xdr:row>
      <xdr:rowOff>164041</xdr:rowOff>
    </xdr:from>
    <xdr:to>
      <xdr:col>6</xdr:col>
      <xdr:colOff>500594</xdr:colOff>
      <xdr:row>5</xdr:row>
      <xdr:rowOff>195399</xdr:rowOff>
    </xdr:to>
    <xdr:sp macro="" textlink="">
      <xdr:nvSpPr>
        <xdr:cNvPr id="4" name="1 Elipse">
          <a:hlinkClick xmlns:r="http://schemas.openxmlformats.org/officeDocument/2006/relationships" r:id="rId2"/>
          <a:extLst>
            <a:ext uri="{FF2B5EF4-FFF2-40B4-BE49-F238E27FC236}">
              <a16:creationId xmlns="" xmlns:a16="http://schemas.microsoft.com/office/drawing/2014/main" id="{00000000-0008-0000-0A00-000004000000}"/>
            </a:ext>
          </a:extLst>
        </xdr:cNvPr>
        <xdr:cNvSpPr/>
      </xdr:nvSpPr>
      <xdr:spPr>
        <a:xfrm>
          <a:off x="9866313" y="1045104"/>
          <a:ext cx="576000" cy="22185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95250</xdr:colOff>
      <xdr:row>4</xdr:row>
      <xdr:rowOff>38100</xdr:rowOff>
    </xdr:from>
    <xdr:to>
      <xdr:col>14</xdr:col>
      <xdr:colOff>485775</xdr:colOff>
      <xdr:row>14</xdr:row>
      <xdr:rowOff>114300</xdr:rowOff>
    </xdr:to>
    <xdr:graphicFrame macro="">
      <xdr:nvGraphicFramePr>
        <xdr:cNvPr id="3" name="Gráfico 2">
          <a:extLst>
            <a:ext uri="{FF2B5EF4-FFF2-40B4-BE49-F238E27FC236}">
              <a16:creationId xmlns=""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152399</xdr:colOff>
      <xdr:row>14</xdr:row>
      <xdr:rowOff>414337</xdr:rowOff>
    </xdr:from>
    <xdr:to>
      <xdr:col>20</xdr:col>
      <xdr:colOff>209550</xdr:colOff>
      <xdr:row>27</xdr:row>
      <xdr:rowOff>123825</xdr:rowOff>
    </xdr:to>
    <xdr:graphicFrame macro="">
      <xdr:nvGraphicFramePr>
        <xdr:cNvPr id="4" name="Gráfico 3">
          <a:extLst>
            <a:ext uri="{FF2B5EF4-FFF2-40B4-BE49-F238E27FC236}">
              <a16:creationId xmlns=""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209550</xdr:colOff>
      <xdr:row>4</xdr:row>
      <xdr:rowOff>257175</xdr:rowOff>
    </xdr:from>
    <xdr:to>
      <xdr:col>19</xdr:col>
      <xdr:colOff>600075</xdr:colOff>
      <xdr:row>14</xdr:row>
      <xdr:rowOff>333375</xdr:rowOff>
    </xdr:to>
    <xdr:graphicFrame macro="">
      <xdr:nvGraphicFramePr>
        <xdr:cNvPr id="5" name="Gráfico 4">
          <a:extLst>
            <a:ext uri="{FF2B5EF4-FFF2-40B4-BE49-F238E27FC236}">
              <a16:creationId xmlns=""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14</xdr:row>
      <xdr:rowOff>333375</xdr:rowOff>
    </xdr:from>
    <xdr:to>
      <xdr:col>14</xdr:col>
      <xdr:colOff>476250</xdr:colOff>
      <xdr:row>27</xdr:row>
      <xdr:rowOff>142875</xdr:rowOff>
    </xdr:to>
    <xdr:graphicFrame macro="">
      <xdr:nvGraphicFramePr>
        <xdr:cNvPr id="6" name="Gráfico 5">
          <a:extLst>
            <a:ext uri="{FF2B5EF4-FFF2-40B4-BE49-F238E27FC236}">
              <a16:creationId xmlns=""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566737</xdr:colOff>
      <xdr:row>8</xdr:row>
      <xdr:rowOff>101600</xdr:rowOff>
    </xdr:from>
    <xdr:to>
      <xdr:col>14</xdr:col>
      <xdr:colOff>242887</xdr:colOff>
      <xdr:row>8</xdr:row>
      <xdr:rowOff>111125</xdr:rowOff>
    </xdr:to>
    <xdr:cxnSp macro="">
      <xdr:nvCxnSpPr>
        <xdr:cNvPr id="8" name="Conector recto 7">
          <a:extLst>
            <a:ext uri="{FF2B5EF4-FFF2-40B4-BE49-F238E27FC236}">
              <a16:creationId xmlns="" xmlns:a16="http://schemas.microsoft.com/office/drawing/2014/main" id="{00000000-0008-0000-0B00-000008000000}"/>
            </a:ext>
          </a:extLst>
        </xdr:cNvPr>
        <xdr:cNvCxnSpPr/>
      </xdr:nvCxnSpPr>
      <xdr:spPr>
        <a:xfrm>
          <a:off x="9678987" y="2736850"/>
          <a:ext cx="2724150"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695325</xdr:colOff>
      <xdr:row>19</xdr:row>
      <xdr:rowOff>142875</xdr:rowOff>
    </xdr:from>
    <xdr:to>
      <xdr:col>14</xdr:col>
      <xdr:colOff>371475</xdr:colOff>
      <xdr:row>19</xdr:row>
      <xdr:rowOff>152400</xdr:rowOff>
    </xdr:to>
    <xdr:cxnSp macro="">
      <xdr:nvCxnSpPr>
        <xdr:cNvPr id="9" name="Conector recto 8">
          <a:extLst>
            <a:ext uri="{FF2B5EF4-FFF2-40B4-BE49-F238E27FC236}">
              <a16:creationId xmlns="" xmlns:a16="http://schemas.microsoft.com/office/drawing/2014/main" id="{00000000-0008-0000-0B00-000009000000}"/>
            </a:ext>
          </a:extLst>
        </xdr:cNvPr>
        <xdr:cNvCxnSpPr/>
      </xdr:nvCxnSpPr>
      <xdr:spPr>
        <a:xfrm>
          <a:off x="9810750" y="5591175"/>
          <a:ext cx="2724150"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720725</xdr:colOff>
      <xdr:row>21</xdr:row>
      <xdr:rowOff>87312</xdr:rowOff>
    </xdr:from>
    <xdr:to>
      <xdr:col>19</xdr:col>
      <xdr:colOff>635000</xdr:colOff>
      <xdr:row>21</xdr:row>
      <xdr:rowOff>96837</xdr:rowOff>
    </xdr:to>
    <xdr:cxnSp macro="">
      <xdr:nvCxnSpPr>
        <xdr:cNvPr id="10" name="Conector recto 9">
          <a:extLst>
            <a:ext uri="{FF2B5EF4-FFF2-40B4-BE49-F238E27FC236}">
              <a16:creationId xmlns="" xmlns:a16="http://schemas.microsoft.com/office/drawing/2014/main" id="{00000000-0008-0000-0B00-00000A000000}"/>
            </a:ext>
          </a:extLst>
        </xdr:cNvPr>
        <xdr:cNvCxnSpPr/>
      </xdr:nvCxnSpPr>
      <xdr:spPr>
        <a:xfrm>
          <a:off x="13079413" y="5627687"/>
          <a:ext cx="2962275"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730250</xdr:colOff>
      <xdr:row>32</xdr:row>
      <xdr:rowOff>315117</xdr:rowOff>
    </xdr:from>
    <xdr:to>
      <xdr:col>16</xdr:col>
      <xdr:colOff>730250</xdr:colOff>
      <xdr:row>40</xdr:row>
      <xdr:rowOff>238124</xdr:rowOff>
    </xdr:to>
    <xdr:graphicFrame macro="">
      <xdr:nvGraphicFramePr>
        <xdr:cNvPr id="2" name="Gráfico 1">
          <a:extLst>
            <a:ext uri="{FF2B5EF4-FFF2-40B4-BE49-F238E27FC236}">
              <a16:creationId xmlns=""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304800</xdr:colOff>
      <xdr:row>1</xdr:row>
      <xdr:rowOff>38100</xdr:rowOff>
    </xdr:from>
    <xdr:to>
      <xdr:col>13</xdr:col>
      <xdr:colOff>118800</xdr:colOff>
      <xdr:row>2</xdr:row>
      <xdr:rowOff>68135</xdr:rowOff>
    </xdr:to>
    <xdr:sp macro="" textlink="">
      <xdr:nvSpPr>
        <xdr:cNvPr id="11" name="1 Elipse">
          <a:hlinkClick xmlns:r="http://schemas.openxmlformats.org/officeDocument/2006/relationships" r:id="rId6"/>
          <a:extLst>
            <a:ext uri="{FF2B5EF4-FFF2-40B4-BE49-F238E27FC236}">
              <a16:creationId xmlns="" xmlns:a16="http://schemas.microsoft.com/office/drawing/2014/main" id="{00000000-0008-0000-0B00-00000B000000}"/>
            </a:ext>
          </a:extLst>
        </xdr:cNvPr>
        <xdr:cNvSpPr/>
      </xdr:nvSpPr>
      <xdr:spPr>
        <a:xfrm>
          <a:off x="11915775" y="2286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11</xdr:col>
      <xdr:colOff>152400</xdr:colOff>
      <xdr:row>1</xdr:row>
      <xdr:rowOff>38100</xdr:rowOff>
    </xdr:from>
    <xdr:to>
      <xdr:col>11</xdr:col>
      <xdr:colOff>728400</xdr:colOff>
      <xdr:row>2</xdr:row>
      <xdr:rowOff>68135</xdr:rowOff>
    </xdr:to>
    <xdr:sp macro="" textlink="">
      <xdr:nvSpPr>
        <xdr:cNvPr id="12" name="1 Elipse">
          <a:hlinkClick xmlns:r="http://schemas.openxmlformats.org/officeDocument/2006/relationships" r:id="rId7"/>
          <a:extLst>
            <a:ext uri="{FF2B5EF4-FFF2-40B4-BE49-F238E27FC236}">
              <a16:creationId xmlns="" xmlns:a16="http://schemas.microsoft.com/office/drawing/2014/main" id="{00000000-0008-0000-0B00-00000C000000}"/>
            </a:ext>
          </a:extLst>
        </xdr:cNvPr>
        <xdr:cNvSpPr/>
      </xdr:nvSpPr>
      <xdr:spPr>
        <a:xfrm>
          <a:off x="11001375" y="2286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0.15051</cdr:x>
      <cdr:y>0.65833</cdr:y>
    </cdr:from>
    <cdr:to>
      <cdr:x>0.94275</cdr:x>
      <cdr:y>0.6619</cdr:y>
    </cdr:to>
    <cdr:cxnSp macro="">
      <cdr:nvCxnSpPr>
        <cdr:cNvPr id="2" name="Conector recto 1">
          <a:extLst xmlns:a="http://schemas.openxmlformats.org/drawingml/2006/main">
            <a:ext uri="{FF2B5EF4-FFF2-40B4-BE49-F238E27FC236}">
              <a16:creationId xmlns="" xmlns:a16="http://schemas.microsoft.com/office/drawing/2014/main" id="{26896EC4-A11F-4645-BBA9-4F911FBEEEFC}"/>
            </a:ext>
          </a:extLst>
        </cdr:cNvPr>
        <cdr:cNvCxnSpPr/>
      </cdr:nvCxnSpPr>
      <cdr:spPr>
        <a:xfrm xmlns:a="http://schemas.openxmlformats.org/drawingml/2006/main">
          <a:off x="517525" y="1755775"/>
          <a:ext cx="2724150" cy="9525"/>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8</xdr:col>
      <xdr:colOff>542925</xdr:colOff>
      <xdr:row>4</xdr:row>
      <xdr:rowOff>161925</xdr:rowOff>
    </xdr:from>
    <xdr:to>
      <xdr:col>18</xdr:col>
      <xdr:colOff>314324</xdr:colOff>
      <xdr:row>26</xdr:row>
      <xdr:rowOff>47625</xdr:rowOff>
    </xdr:to>
    <xdr:graphicFrame macro="">
      <xdr:nvGraphicFramePr>
        <xdr:cNvPr id="2" name="Gráfico 1">
          <a:extLst>
            <a:ext uri="{FF2B5EF4-FFF2-40B4-BE49-F238E27FC236}">
              <a16:creationId xmlns=""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16</xdr:row>
      <xdr:rowOff>147636</xdr:rowOff>
    </xdr:from>
    <xdr:to>
      <xdr:col>7</xdr:col>
      <xdr:colOff>19049</xdr:colOff>
      <xdr:row>36</xdr:row>
      <xdr:rowOff>57149</xdr:rowOff>
    </xdr:to>
    <xdr:graphicFrame macro="">
      <xdr:nvGraphicFramePr>
        <xdr:cNvPr id="3" name="Gráfico 2">
          <a:extLst>
            <a:ext uri="{FF2B5EF4-FFF2-40B4-BE49-F238E27FC236}">
              <a16:creationId xmlns=""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xdr:row>
      <xdr:rowOff>0</xdr:rowOff>
    </xdr:from>
    <xdr:to>
      <xdr:col>8</xdr:col>
      <xdr:colOff>576000</xdr:colOff>
      <xdr:row>3</xdr:row>
      <xdr:rowOff>30035</xdr:rowOff>
    </xdr:to>
    <xdr:sp macro="" textlink="">
      <xdr:nvSpPr>
        <xdr:cNvPr id="4" name="1 Elipse">
          <a:hlinkClick xmlns:r="http://schemas.openxmlformats.org/officeDocument/2006/relationships" r:id="rId3"/>
          <a:extLst>
            <a:ext uri="{FF2B5EF4-FFF2-40B4-BE49-F238E27FC236}">
              <a16:creationId xmlns="" xmlns:a16="http://schemas.microsoft.com/office/drawing/2014/main" id="{00000000-0008-0000-0C00-000004000000}"/>
            </a:ext>
          </a:extLst>
        </xdr:cNvPr>
        <xdr:cNvSpPr/>
      </xdr:nvSpPr>
      <xdr:spPr>
        <a:xfrm>
          <a:off x="9191625" y="3810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14</xdr:row>
      <xdr:rowOff>63180</xdr:rowOff>
    </xdr:from>
    <xdr:to>
      <xdr:col>15</xdr:col>
      <xdr:colOff>666746</xdr:colOff>
      <xdr:row>16</xdr:row>
      <xdr:rowOff>174623</xdr:rowOff>
    </xdr:to>
    <xdr:sp macro="" textlink="">
      <xdr:nvSpPr>
        <xdr:cNvPr id="7" name="1 Rectángulo redondeado">
          <a:hlinkClick xmlns:r="http://schemas.openxmlformats.org/officeDocument/2006/relationships" r:id="rId1"/>
          <a:extLst>
            <a:ext uri="{FF2B5EF4-FFF2-40B4-BE49-F238E27FC236}">
              <a16:creationId xmlns="" xmlns:a16="http://schemas.microsoft.com/office/drawing/2014/main" id="{00000000-0008-0000-0100-000007000000}"/>
            </a:ext>
          </a:extLst>
        </xdr:cNvPr>
        <xdr:cNvSpPr/>
      </xdr:nvSpPr>
      <xdr:spPr>
        <a:xfrm>
          <a:off x="123825" y="2977830"/>
          <a:ext cx="12087221" cy="578168"/>
        </a:xfrm>
        <a:prstGeom prst="roundRect">
          <a:avLst>
            <a:gd name="adj" fmla="val 10000"/>
          </a:avLst>
        </a:prstGeom>
        <a:solidFill>
          <a:srgbClr val="4AD475"/>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indent="0" algn="ctr"/>
          <a:r>
            <a:rPr lang="es-ES" sz="1400" b="1" baseline="0">
              <a:solidFill>
                <a:schemeClr val="accent1"/>
              </a:solidFill>
              <a:latin typeface="Gill Sans MT" panose="020B0502020104020203" pitchFamily="34" charset="0"/>
              <a:ea typeface="+mn-ea"/>
              <a:cs typeface="+mn-cs"/>
            </a:rPr>
            <a:t>I.  DATOS GENERALES</a:t>
          </a:r>
          <a:endParaRPr lang="es-ES" sz="1400" b="1">
            <a:solidFill>
              <a:schemeClr val="accent1"/>
            </a:solidFill>
            <a:latin typeface="Gill Sans MT" panose="020B0502020104020203" pitchFamily="34" charset="0"/>
            <a:ea typeface="+mn-ea"/>
            <a:cs typeface="+mn-cs"/>
          </a:endParaRPr>
        </a:p>
      </xdr:txBody>
    </xdr:sp>
    <xdr:clientData/>
  </xdr:twoCellAnchor>
  <xdr:twoCellAnchor>
    <xdr:from>
      <xdr:col>1</xdr:col>
      <xdr:colOff>221454</xdr:colOff>
      <xdr:row>22</xdr:row>
      <xdr:rowOff>81645</xdr:rowOff>
    </xdr:from>
    <xdr:to>
      <xdr:col>4</xdr:col>
      <xdr:colOff>342900</xdr:colOff>
      <xdr:row>60</xdr:row>
      <xdr:rowOff>122465</xdr:rowOff>
    </xdr:to>
    <xdr:sp macro="" textlink="">
      <xdr:nvSpPr>
        <xdr:cNvPr id="13" name="Right Arrow Callout 1">
          <a:extLst>
            <a:ext uri="{FF2B5EF4-FFF2-40B4-BE49-F238E27FC236}">
              <a16:creationId xmlns="" xmlns:a16="http://schemas.microsoft.com/office/drawing/2014/main" id="{00000000-0008-0000-0100-00000D000000}"/>
            </a:ext>
          </a:extLst>
        </xdr:cNvPr>
        <xdr:cNvSpPr/>
      </xdr:nvSpPr>
      <xdr:spPr>
        <a:xfrm>
          <a:off x="335754" y="4882245"/>
          <a:ext cx="2407446" cy="7279820"/>
        </a:xfrm>
        <a:prstGeom prst="rightArrowCallout">
          <a:avLst>
            <a:gd name="adj1" fmla="val 37436"/>
            <a:gd name="adj2" fmla="val 49451"/>
            <a:gd name="adj3" fmla="val 15244"/>
            <a:gd name="adj4" fmla="val 81067"/>
          </a:avLst>
        </a:prstGeom>
        <a:solidFill>
          <a:schemeClr val="accent1"/>
        </a:solidFill>
        <a:ln>
          <a:solidFill>
            <a:srgbClr val="00297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spcBef>
              <a:spcPts val="600"/>
            </a:spcBef>
          </a:pPr>
          <a:endParaRPr lang="es-PE" sz="2000" b="0">
            <a:latin typeface="Gill Sans MT Condensed" panose="020B0506020104020203" pitchFamily="34" charset="0"/>
          </a:endParaRPr>
        </a:p>
      </xdr:txBody>
    </xdr:sp>
    <xdr:clientData/>
  </xdr:twoCellAnchor>
  <xdr:twoCellAnchor>
    <xdr:from>
      <xdr:col>1</xdr:col>
      <xdr:colOff>211666</xdr:colOff>
      <xdr:row>20</xdr:row>
      <xdr:rowOff>31750</xdr:rowOff>
    </xdr:from>
    <xdr:to>
      <xdr:col>4</xdr:col>
      <xdr:colOff>105833</xdr:colOff>
      <xdr:row>21</xdr:row>
      <xdr:rowOff>84666</xdr:rowOff>
    </xdr:to>
    <xdr:sp macro="" textlink="">
      <xdr:nvSpPr>
        <xdr:cNvPr id="52" name="Rounded Rectangle 2">
          <a:extLst>
            <a:ext uri="{FF2B5EF4-FFF2-40B4-BE49-F238E27FC236}">
              <a16:creationId xmlns="" xmlns:a16="http://schemas.microsoft.com/office/drawing/2014/main" id="{00000000-0008-0000-0100-000034000000}"/>
            </a:ext>
          </a:extLst>
        </xdr:cNvPr>
        <xdr:cNvSpPr/>
      </xdr:nvSpPr>
      <xdr:spPr>
        <a:xfrm>
          <a:off x="325966" y="4346575"/>
          <a:ext cx="1418167"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INSUMOS</a:t>
          </a:r>
        </a:p>
      </xdr:txBody>
    </xdr:sp>
    <xdr:clientData/>
  </xdr:twoCellAnchor>
  <xdr:twoCellAnchor>
    <xdr:from>
      <xdr:col>4</xdr:col>
      <xdr:colOff>370417</xdr:colOff>
      <xdr:row>20</xdr:row>
      <xdr:rowOff>42333</xdr:rowOff>
    </xdr:from>
    <xdr:to>
      <xdr:col>10</xdr:col>
      <xdr:colOff>76200</xdr:colOff>
      <xdr:row>21</xdr:row>
      <xdr:rowOff>95249</xdr:rowOff>
    </xdr:to>
    <xdr:sp macro="" textlink="">
      <xdr:nvSpPr>
        <xdr:cNvPr id="53" name="Rounded Rectangle 55">
          <a:extLst>
            <a:ext uri="{FF2B5EF4-FFF2-40B4-BE49-F238E27FC236}">
              <a16:creationId xmlns="" xmlns:a16="http://schemas.microsoft.com/office/drawing/2014/main" id="{00000000-0008-0000-0100-000035000000}"/>
            </a:ext>
          </a:extLst>
        </xdr:cNvPr>
        <xdr:cNvSpPr/>
      </xdr:nvSpPr>
      <xdr:spPr>
        <a:xfrm>
          <a:off x="2770717" y="4366683"/>
          <a:ext cx="4277783"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PROCESOS</a:t>
          </a:r>
        </a:p>
      </xdr:txBody>
    </xdr:sp>
    <xdr:clientData/>
  </xdr:twoCellAnchor>
  <xdr:twoCellAnchor>
    <xdr:from>
      <xdr:col>10</xdr:col>
      <xdr:colOff>615950</xdr:colOff>
      <xdr:row>20</xdr:row>
      <xdr:rowOff>23283</xdr:rowOff>
    </xdr:from>
    <xdr:to>
      <xdr:col>14</xdr:col>
      <xdr:colOff>704849</xdr:colOff>
      <xdr:row>21</xdr:row>
      <xdr:rowOff>76199</xdr:rowOff>
    </xdr:to>
    <xdr:sp macro="" textlink="">
      <xdr:nvSpPr>
        <xdr:cNvPr id="54" name="Rounded Rectangle 56">
          <a:extLst>
            <a:ext uri="{FF2B5EF4-FFF2-40B4-BE49-F238E27FC236}">
              <a16:creationId xmlns="" xmlns:a16="http://schemas.microsoft.com/office/drawing/2014/main" id="{00000000-0008-0000-0100-000036000000}"/>
            </a:ext>
          </a:extLst>
        </xdr:cNvPr>
        <xdr:cNvSpPr/>
      </xdr:nvSpPr>
      <xdr:spPr>
        <a:xfrm>
          <a:off x="7588250" y="4347633"/>
          <a:ext cx="3136899"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RESULTADOS</a:t>
          </a:r>
        </a:p>
      </xdr:txBody>
    </xdr:sp>
    <xdr:clientData/>
  </xdr:twoCellAnchor>
  <xdr:twoCellAnchor>
    <xdr:from>
      <xdr:col>2</xdr:col>
      <xdr:colOff>647699</xdr:colOff>
      <xdr:row>1</xdr:row>
      <xdr:rowOff>38099</xdr:rowOff>
    </xdr:from>
    <xdr:to>
      <xdr:col>12</xdr:col>
      <xdr:colOff>298846</xdr:colOff>
      <xdr:row>4</xdr:row>
      <xdr:rowOff>190499</xdr:rowOff>
    </xdr:to>
    <xdr:pic>
      <xdr:nvPicPr>
        <xdr:cNvPr id="55" name="Imagen 4" descr="FORMATO DOCUMENTO PLANTILLA">
          <a:extLst>
            <a:ext uri="{FF2B5EF4-FFF2-40B4-BE49-F238E27FC236}">
              <a16:creationId xmlns=""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49" y="228599"/>
          <a:ext cx="6509147"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619124</xdr:colOff>
      <xdr:row>1</xdr:row>
      <xdr:rowOff>85724</xdr:rowOff>
    </xdr:from>
    <xdr:to>
      <xdr:col>12</xdr:col>
      <xdr:colOff>209550</xdr:colOff>
      <xdr:row>4</xdr:row>
      <xdr:rowOff>133350</xdr:rowOff>
    </xdr:to>
    <xdr:sp macro="" textlink="">
      <xdr:nvSpPr>
        <xdr:cNvPr id="56" name="Text Box 3">
          <a:extLst>
            <a:ext uri="{FF2B5EF4-FFF2-40B4-BE49-F238E27FC236}">
              <a16:creationId xmlns="" xmlns:a16="http://schemas.microsoft.com/office/drawing/2014/main" id="{00000000-0008-0000-0100-000038000000}"/>
            </a:ext>
          </a:extLst>
        </xdr:cNvPr>
        <xdr:cNvSpPr txBox="1">
          <a:spLocks noChangeArrowheads="1"/>
        </xdr:cNvSpPr>
      </xdr:nvSpPr>
      <xdr:spPr bwMode="auto">
        <a:xfrm>
          <a:off x="4791074" y="276224"/>
          <a:ext cx="3400426" cy="628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1100" b="1" i="0" u="none" strike="noStrike" baseline="0">
              <a:solidFill>
                <a:srgbClr val="FFFFFF"/>
              </a:solidFill>
              <a:latin typeface="Arial"/>
              <a:cs typeface="Arial"/>
            </a:rPr>
            <a:t>Instituto Nacional de Rehabilitación</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“Dra. Adriana Rebaza Flores”</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Amistad Perú - Japón</a:t>
          </a:r>
        </a:p>
      </xdr:txBody>
    </xdr:sp>
    <xdr:clientData/>
  </xdr:twoCellAnchor>
  <xdr:twoCellAnchor>
    <xdr:from>
      <xdr:col>7</xdr:col>
      <xdr:colOff>276225</xdr:colOff>
      <xdr:row>0</xdr:row>
      <xdr:rowOff>123825</xdr:rowOff>
    </xdr:from>
    <xdr:to>
      <xdr:col>10</xdr:col>
      <xdr:colOff>571500</xdr:colOff>
      <xdr:row>3</xdr:row>
      <xdr:rowOff>0</xdr:rowOff>
    </xdr:to>
    <xdr:sp macro="" textlink="">
      <xdr:nvSpPr>
        <xdr:cNvPr id="57" name="Text Box 1">
          <a:extLst>
            <a:ext uri="{FF2B5EF4-FFF2-40B4-BE49-F238E27FC236}">
              <a16:creationId xmlns="" xmlns:a16="http://schemas.microsoft.com/office/drawing/2014/main" id="{00000000-0008-0000-0100-000039000000}"/>
            </a:ext>
          </a:extLst>
        </xdr:cNvPr>
        <xdr:cNvSpPr txBox="1">
          <a:spLocks noChangeArrowheads="1"/>
        </xdr:cNvSpPr>
      </xdr:nvSpPr>
      <xdr:spPr bwMode="auto">
        <a:xfrm>
          <a:off x="4448175" y="123825"/>
          <a:ext cx="2581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800" b="0" i="0" u="none" strike="noStrike" baseline="0">
              <a:solidFill>
                <a:srgbClr val="000000"/>
              </a:solidFill>
              <a:latin typeface="Calibri"/>
            </a:rPr>
            <a:t> </a:t>
          </a:r>
          <a:endParaRPr lang="es-PE" sz="1200" b="0" i="0" u="none" strike="noStrike" baseline="0">
            <a:solidFill>
              <a:srgbClr val="000000"/>
            </a:solidFill>
            <a:latin typeface="Times New Roman"/>
            <a:cs typeface="Times New Roman"/>
          </a:endParaRPr>
        </a:p>
        <a:p>
          <a:pPr algn="l" rtl="0">
            <a:lnSpc>
              <a:spcPts val="1300"/>
            </a:lnSpc>
            <a:defRPr sz="1000"/>
          </a:pPr>
          <a:r>
            <a:rPr lang="es-PE" sz="1200" b="0" i="1" u="none" strike="noStrike" baseline="0">
              <a:solidFill>
                <a:srgbClr val="000000"/>
              </a:solidFill>
              <a:latin typeface="Times New Roman"/>
              <a:cs typeface="Times New Roman"/>
            </a:rPr>
            <a:t> </a:t>
          </a:r>
          <a:endParaRPr lang="es-PE" sz="1200" b="0" i="0" u="none" strike="noStrike" baseline="0">
            <a:solidFill>
              <a:srgbClr val="000000"/>
            </a:solidFill>
            <a:latin typeface="Times New Roman"/>
            <a:cs typeface="Times New Roman"/>
          </a:endParaRPr>
        </a:p>
        <a:p>
          <a:pPr algn="l" rtl="0">
            <a:defRPr sz="1000"/>
          </a:pPr>
          <a:r>
            <a:rPr lang="es-PE" sz="800" b="0" i="0" u="none" strike="noStrike" baseline="0">
              <a:solidFill>
                <a:srgbClr val="000000"/>
              </a:solidFill>
              <a:latin typeface="Calibri"/>
            </a:rPr>
            <a:t> </a:t>
          </a:r>
        </a:p>
      </xdr:txBody>
    </xdr:sp>
    <xdr:clientData/>
  </xdr:twoCellAnchor>
  <xdr:twoCellAnchor>
    <xdr:from>
      <xdr:col>1</xdr:col>
      <xdr:colOff>514350</xdr:colOff>
      <xdr:row>23</xdr:row>
      <xdr:rowOff>123825</xdr:rowOff>
    </xdr:from>
    <xdr:to>
      <xdr:col>3</xdr:col>
      <xdr:colOff>314325</xdr:colOff>
      <xdr:row>28</xdr:row>
      <xdr:rowOff>38100</xdr:rowOff>
    </xdr:to>
    <xdr:sp macro="" textlink="">
      <xdr:nvSpPr>
        <xdr:cNvPr id="58" name="Rectángulo redondeado 57">
          <a:hlinkClick xmlns:r="http://schemas.openxmlformats.org/officeDocument/2006/relationships" r:id="rId3"/>
          <a:extLst>
            <a:ext uri="{FF2B5EF4-FFF2-40B4-BE49-F238E27FC236}">
              <a16:creationId xmlns="" xmlns:a16="http://schemas.microsoft.com/office/drawing/2014/main" id="{00000000-0008-0000-0100-00003A000000}"/>
            </a:ext>
          </a:extLst>
        </xdr:cNvPr>
        <xdr:cNvSpPr/>
      </xdr:nvSpPr>
      <xdr:spPr>
        <a:xfrm>
          <a:off x="628650" y="511492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II. Equipamiento básico</a:t>
          </a:r>
        </a:p>
      </xdr:txBody>
    </xdr:sp>
    <xdr:clientData/>
  </xdr:twoCellAnchor>
  <xdr:twoCellAnchor>
    <xdr:from>
      <xdr:col>1</xdr:col>
      <xdr:colOff>459579</xdr:colOff>
      <xdr:row>28</xdr:row>
      <xdr:rowOff>186420</xdr:rowOff>
    </xdr:from>
    <xdr:to>
      <xdr:col>3</xdr:col>
      <xdr:colOff>462643</xdr:colOff>
      <xdr:row>33</xdr:row>
      <xdr:rowOff>100695</xdr:rowOff>
    </xdr:to>
    <xdr:sp macro="" textlink="">
      <xdr:nvSpPr>
        <xdr:cNvPr id="59" name="Rectángulo redondeado 58">
          <a:hlinkClick xmlns:r="http://schemas.openxmlformats.org/officeDocument/2006/relationships" r:id="rId4"/>
          <a:extLst>
            <a:ext uri="{FF2B5EF4-FFF2-40B4-BE49-F238E27FC236}">
              <a16:creationId xmlns="" xmlns:a16="http://schemas.microsoft.com/office/drawing/2014/main" id="{00000000-0008-0000-0100-00003B000000}"/>
            </a:ext>
          </a:extLst>
        </xdr:cNvPr>
        <xdr:cNvSpPr/>
      </xdr:nvSpPr>
      <xdr:spPr>
        <a:xfrm>
          <a:off x="568436" y="5588456"/>
          <a:ext cx="1527064"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III. Equipamiento según</a:t>
          </a:r>
          <a:r>
            <a:rPr lang="es-PE" sz="1400" b="1" baseline="0">
              <a:solidFill>
                <a:schemeClr val="accent1"/>
              </a:solidFill>
            </a:rPr>
            <a:t> categoría</a:t>
          </a:r>
          <a:endParaRPr lang="es-PE" sz="1400" b="1">
            <a:solidFill>
              <a:schemeClr val="accent1"/>
            </a:solidFill>
          </a:endParaRPr>
        </a:p>
      </xdr:txBody>
    </xdr:sp>
    <xdr:clientData/>
  </xdr:twoCellAnchor>
  <xdr:twoCellAnchor>
    <xdr:from>
      <xdr:col>1</xdr:col>
      <xdr:colOff>469104</xdr:colOff>
      <xdr:row>34</xdr:row>
      <xdr:rowOff>43545</xdr:rowOff>
    </xdr:from>
    <xdr:to>
      <xdr:col>3</xdr:col>
      <xdr:colOff>269079</xdr:colOff>
      <xdr:row>38</xdr:row>
      <xdr:rowOff>148320</xdr:rowOff>
    </xdr:to>
    <xdr:sp macro="" textlink="">
      <xdr:nvSpPr>
        <xdr:cNvPr id="60" name="Rectángulo redondeado 59">
          <a:hlinkClick xmlns:r="http://schemas.openxmlformats.org/officeDocument/2006/relationships" r:id="rId5"/>
          <a:extLst>
            <a:ext uri="{FF2B5EF4-FFF2-40B4-BE49-F238E27FC236}">
              <a16:creationId xmlns="" xmlns:a16="http://schemas.microsoft.com/office/drawing/2014/main" id="{00000000-0008-0000-0100-00003C000000}"/>
            </a:ext>
          </a:extLst>
        </xdr:cNvPr>
        <xdr:cNvSpPr/>
      </xdr:nvSpPr>
      <xdr:spPr>
        <a:xfrm>
          <a:off x="583404" y="713014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IV.</a:t>
          </a:r>
        </a:p>
        <a:p>
          <a:pPr algn="ctr"/>
          <a:r>
            <a:rPr lang="es-PE" sz="1400" b="1">
              <a:solidFill>
                <a:schemeClr val="accent1"/>
              </a:solidFill>
            </a:rPr>
            <a:t>Normatividad</a:t>
          </a:r>
        </a:p>
      </xdr:txBody>
    </xdr:sp>
    <xdr:clientData/>
  </xdr:twoCellAnchor>
  <xdr:twoCellAnchor>
    <xdr:from>
      <xdr:col>1</xdr:col>
      <xdr:colOff>421479</xdr:colOff>
      <xdr:row>39</xdr:row>
      <xdr:rowOff>110220</xdr:rowOff>
    </xdr:from>
    <xdr:to>
      <xdr:col>3</xdr:col>
      <xdr:colOff>221454</xdr:colOff>
      <xdr:row>44</xdr:row>
      <xdr:rowOff>24495</xdr:rowOff>
    </xdr:to>
    <xdr:sp macro="" textlink="">
      <xdr:nvSpPr>
        <xdr:cNvPr id="61" name="Rectángulo redondeado 60">
          <a:hlinkClick xmlns:r="http://schemas.openxmlformats.org/officeDocument/2006/relationships" r:id="rId6"/>
          <a:extLst>
            <a:ext uri="{FF2B5EF4-FFF2-40B4-BE49-F238E27FC236}">
              <a16:creationId xmlns="" xmlns:a16="http://schemas.microsoft.com/office/drawing/2014/main" id="{00000000-0008-0000-0100-00003D000000}"/>
            </a:ext>
          </a:extLst>
        </xdr:cNvPr>
        <xdr:cNvSpPr/>
      </xdr:nvSpPr>
      <xdr:spPr>
        <a:xfrm>
          <a:off x="535779" y="8149320"/>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a:t>
          </a:r>
        </a:p>
        <a:p>
          <a:pPr algn="ctr"/>
          <a:r>
            <a:rPr lang="es-PE" sz="1400" b="1">
              <a:solidFill>
                <a:schemeClr val="accent1"/>
              </a:solidFill>
            </a:rPr>
            <a:t>Funciones</a:t>
          </a:r>
        </a:p>
      </xdr:txBody>
    </xdr:sp>
    <xdr:clientData/>
  </xdr:twoCellAnchor>
  <xdr:twoCellAnchor>
    <xdr:from>
      <xdr:col>1</xdr:col>
      <xdr:colOff>421479</xdr:colOff>
      <xdr:row>54</xdr:row>
      <xdr:rowOff>148320</xdr:rowOff>
    </xdr:from>
    <xdr:to>
      <xdr:col>3</xdr:col>
      <xdr:colOff>221454</xdr:colOff>
      <xdr:row>59</xdr:row>
      <xdr:rowOff>62595</xdr:rowOff>
    </xdr:to>
    <xdr:sp macro="" textlink="">
      <xdr:nvSpPr>
        <xdr:cNvPr id="62" name="Rectángulo redondeado 61">
          <a:hlinkClick xmlns:r="http://schemas.openxmlformats.org/officeDocument/2006/relationships" r:id="rId7"/>
          <a:extLst>
            <a:ext uri="{FF2B5EF4-FFF2-40B4-BE49-F238E27FC236}">
              <a16:creationId xmlns="" xmlns:a16="http://schemas.microsoft.com/office/drawing/2014/main" id="{00000000-0008-0000-0100-00003E000000}"/>
            </a:ext>
          </a:extLst>
        </xdr:cNvPr>
        <xdr:cNvSpPr/>
      </xdr:nvSpPr>
      <xdr:spPr>
        <a:xfrm>
          <a:off x="535779" y="11044920"/>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VIII.</a:t>
          </a:r>
        </a:p>
        <a:p>
          <a:pPr algn="ctr"/>
          <a:r>
            <a:rPr lang="es-PE" sz="1400" b="1">
              <a:solidFill>
                <a:schemeClr val="accent1"/>
              </a:solidFill>
            </a:rPr>
            <a:t>Presupuesto</a:t>
          </a:r>
        </a:p>
      </xdr:txBody>
    </xdr:sp>
    <xdr:clientData/>
  </xdr:twoCellAnchor>
  <xdr:twoCellAnchor>
    <xdr:from>
      <xdr:col>1</xdr:col>
      <xdr:colOff>421479</xdr:colOff>
      <xdr:row>49</xdr:row>
      <xdr:rowOff>119745</xdr:rowOff>
    </xdr:from>
    <xdr:to>
      <xdr:col>3</xdr:col>
      <xdr:colOff>221454</xdr:colOff>
      <xdr:row>54</xdr:row>
      <xdr:rowOff>34020</xdr:rowOff>
    </xdr:to>
    <xdr:sp macro="" textlink="">
      <xdr:nvSpPr>
        <xdr:cNvPr id="63" name="Rectángulo redondeado 62">
          <a:hlinkClick xmlns:r="http://schemas.openxmlformats.org/officeDocument/2006/relationships" r:id="rId8"/>
          <a:extLst>
            <a:ext uri="{FF2B5EF4-FFF2-40B4-BE49-F238E27FC236}">
              <a16:creationId xmlns="" xmlns:a16="http://schemas.microsoft.com/office/drawing/2014/main" id="{00000000-0008-0000-0100-00003F000000}"/>
            </a:ext>
          </a:extLst>
        </xdr:cNvPr>
        <xdr:cNvSpPr/>
      </xdr:nvSpPr>
      <xdr:spPr>
        <a:xfrm>
          <a:off x="535779" y="1006384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VII.</a:t>
          </a:r>
        </a:p>
        <a:p>
          <a:pPr algn="ctr"/>
          <a:r>
            <a:rPr lang="es-PE" sz="1400" b="1">
              <a:solidFill>
                <a:schemeClr val="accent1"/>
              </a:solidFill>
            </a:rPr>
            <a:t>Recursos</a:t>
          </a:r>
          <a:r>
            <a:rPr lang="es-PE" sz="1400" b="1" baseline="0">
              <a:solidFill>
                <a:schemeClr val="accent1"/>
              </a:solidFill>
            </a:rPr>
            <a:t> humanos</a:t>
          </a:r>
          <a:endParaRPr lang="es-PE" sz="1400" b="1">
            <a:solidFill>
              <a:schemeClr val="accent1"/>
            </a:solidFill>
          </a:endParaRPr>
        </a:p>
      </xdr:txBody>
    </xdr:sp>
    <xdr:clientData/>
  </xdr:twoCellAnchor>
  <xdr:twoCellAnchor>
    <xdr:from>
      <xdr:col>1</xdr:col>
      <xdr:colOff>440529</xdr:colOff>
      <xdr:row>44</xdr:row>
      <xdr:rowOff>119745</xdr:rowOff>
    </xdr:from>
    <xdr:to>
      <xdr:col>3</xdr:col>
      <xdr:colOff>304800</xdr:colOff>
      <xdr:row>49</xdr:row>
      <xdr:rowOff>34020</xdr:rowOff>
    </xdr:to>
    <xdr:sp macro="" textlink="">
      <xdr:nvSpPr>
        <xdr:cNvPr id="64" name="Rectángulo redondeado 63">
          <a:hlinkClick xmlns:r="http://schemas.openxmlformats.org/officeDocument/2006/relationships" r:id="rId9"/>
          <a:extLst>
            <a:ext uri="{FF2B5EF4-FFF2-40B4-BE49-F238E27FC236}">
              <a16:creationId xmlns="" xmlns:a16="http://schemas.microsoft.com/office/drawing/2014/main" id="{00000000-0008-0000-0100-000040000000}"/>
            </a:ext>
          </a:extLst>
        </xdr:cNvPr>
        <xdr:cNvSpPr/>
      </xdr:nvSpPr>
      <xdr:spPr>
        <a:xfrm>
          <a:off x="554829" y="9111345"/>
          <a:ext cx="1388271"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a:t>
          </a:r>
        </a:p>
        <a:p>
          <a:pPr algn="ctr"/>
          <a:r>
            <a:rPr lang="es-PE" sz="1400" b="1">
              <a:solidFill>
                <a:schemeClr val="accent1"/>
              </a:solidFill>
            </a:rPr>
            <a:t>Infraestructura</a:t>
          </a:r>
        </a:p>
      </xdr:txBody>
    </xdr:sp>
    <xdr:clientData/>
  </xdr:twoCellAnchor>
  <xdr:twoCellAnchor>
    <xdr:from>
      <xdr:col>4</xdr:col>
      <xdr:colOff>523875</xdr:colOff>
      <xdr:row>22</xdr:row>
      <xdr:rowOff>114300</xdr:rowOff>
    </xdr:from>
    <xdr:to>
      <xdr:col>10</xdr:col>
      <xdr:colOff>571501</xdr:colOff>
      <xdr:row>60</xdr:row>
      <xdr:rowOff>114300</xdr:rowOff>
    </xdr:to>
    <xdr:sp macro="" textlink="">
      <xdr:nvSpPr>
        <xdr:cNvPr id="65" name="Llamada de flecha a la derecha 64">
          <a:extLst>
            <a:ext uri="{FF2B5EF4-FFF2-40B4-BE49-F238E27FC236}">
              <a16:creationId xmlns="" xmlns:a16="http://schemas.microsoft.com/office/drawing/2014/main" id="{00000000-0008-0000-0100-000041000000}"/>
            </a:ext>
          </a:extLst>
        </xdr:cNvPr>
        <xdr:cNvSpPr/>
      </xdr:nvSpPr>
      <xdr:spPr>
        <a:xfrm>
          <a:off x="2924175" y="4914900"/>
          <a:ext cx="4619626" cy="7239000"/>
        </a:xfrm>
        <a:prstGeom prst="rightArrowCallout">
          <a:avLst>
            <a:gd name="adj1" fmla="val 20935"/>
            <a:gd name="adj2" fmla="val 22329"/>
            <a:gd name="adj3" fmla="val 16874"/>
            <a:gd name="adj4" fmla="val 73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66675</xdr:colOff>
      <xdr:row>32</xdr:row>
      <xdr:rowOff>104775</xdr:rowOff>
    </xdr:from>
    <xdr:to>
      <xdr:col>8</xdr:col>
      <xdr:colOff>409575</xdr:colOff>
      <xdr:row>48</xdr:row>
      <xdr:rowOff>104775</xdr:rowOff>
    </xdr:to>
    <xdr:sp macro="" textlink="">
      <xdr:nvSpPr>
        <xdr:cNvPr id="67" name="Rectángulo redondeado 66">
          <a:hlinkClick xmlns:r="http://schemas.openxmlformats.org/officeDocument/2006/relationships" r:id="rId10"/>
          <a:extLst>
            <a:ext uri="{FF2B5EF4-FFF2-40B4-BE49-F238E27FC236}">
              <a16:creationId xmlns="" xmlns:a16="http://schemas.microsoft.com/office/drawing/2014/main" id="{00000000-0008-0000-0100-000043000000}"/>
            </a:ext>
          </a:extLst>
        </xdr:cNvPr>
        <xdr:cNvSpPr/>
      </xdr:nvSpPr>
      <xdr:spPr>
        <a:xfrm>
          <a:off x="3228975" y="6810375"/>
          <a:ext cx="2628900" cy="3048000"/>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3600" b="1">
              <a:solidFill>
                <a:srgbClr val="92D050"/>
              </a:solidFill>
            </a:rPr>
            <a:t>IX.</a:t>
          </a:r>
        </a:p>
        <a:p>
          <a:pPr algn="ctr"/>
          <a:r>
            <a:rPr lang="es-PE" sz="3600" b="1">
              <a:solidFill>
                <a:srgbClr val="92D050"/>
              </a:solidFill>
            </a:rPr>
            <a:t>CARTERA</a:t>
          </a:r>
          <a:r>
            <a:rPr lang="es-PE" sz="3600" b="1" baseline="0">
              <a:solidFill>
                <a:srgbClr val="92D050"/>
              </a:solidFill>
            </a:rPr>
            <a:t> DE SERVICIOS</a:t>
          </a:r>
          <a:endParaRPr lang="es-PE" sz="3600" b="1">
            <a:solidFill>
              <a:srgbClr val="92D050"/>
            </a:solidFill>
          </a:endParaRPr>
        </a:p>
      </xdr:txBody>
    </xdr:sp>
    <xdr:clientData/>
  </xdr:twoCellAnchor>
  <xdr:twoCellAnchor>
    <xdr:from>
      <xdr:col>10</xdr:col>
      <xdr:colOff>708931</xdr:colOff>
      <xdr:row>25</xdr:row>
      <xdr:rowOff>92529</xdr:rowOff>
    </xdr:from>
    <xdr:to>
      <xdr:col>14</xdr:col>
      <xdr:colOff>642256</xdr:colOff>
      <xdr:row>38</xdr:row>
      <xdr:rowOff>54429</xdr:rowOff>
    </xdr:to>
    <xdr:sp macro="" textlink="">
      <xdr:nvSpPr>
        <xdr:cNvPr id="68" name="Rectángulo redondeado 67">
          <a:extLst>
            <a:ext uri="{FF2B5EF4-FFF2-40B4-BE49-F238E27FC236}">
              <a16:creationId xmlns="" xmlns:a16="http://schemas.microsoft.com/office/drawing/2014/main" id="{00000000-0008-0000-0100-000044000000}"/>
            </a:ext>
          </a:extLst>
        </xdr:cNvPr>
        <xdr:cNvSpPr/>
      </xdr:nvSpPr>
      <xdr:spPr>
        <a:xfrm>
          <a:off x="7675788" y="4923065"/>
          <a:ext cx="2981325" cy="2438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11</xdr:col>
      <xdr:colOff>42182</xdr:colOff>
      <xdr:row>26</xdr:row>
      <xdr:rowOff>159204</xdr:rowOff>
    </xdr:from>
    <xdr:to>
      <xdr:col>14</xdr:col>
      <xdr:colOff>594631</xdr:colOff>
      <xdr:row>37</xdr:row>
      <xdr:rowOff>16329</xdr:rowOff>
    </xdr:to>
    <xdr:sp macro="" textlink="">
      <xdr:nvSpPr>
        <xdr:cNvPr id="69" name="Rectángulo redondeado 68">
          <a:hlinkClick xmlns:r="http://schemas.openxmlformats.org/officeDocument/2006/relationships" r:id="rId11"/>
          <a:extLst>
            <a:ext uri="{FF2B5EF4-FFF2-40B4-BE49-F238E27FC236}">
              <a16:creationId xmlns="" xmlns:a16="http://schemas.microsoft.com/office/drawing/2014/main" id="{00000000-0008-0000-0100-000045000000}"/>
            </a:ext>
          </a:extLst>
        </xdr:cNvPr>
        <xdr:cNvSpPr/>
      </xdr:nvSpPr>
      <xdr:spPr>
        <a:xfrm>
          <a:off x="7771039" y="5180240"/>
          <a:ext cx="2838449" cy="1952625"/>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2800" b="1">
              <a:solidFill>
                <a:srgbClr val="92D050"/>
              </a:solidFill>
            </a:rPr>
            <a:t>X.</a:t>
          </a:r>
        </a:p>
        <a:p>
          <a:pPr algn="ctr"/>
          <a:r>
            <a:rPr lang="es-PE" sz="2800" b="1">
              <a:solidFill>
                <a:srgbClr val="92D050"/>
              </a:solidFill>
            </a:rPr>
            <a:t>INDICADORES</a:t>
          </a:r>
        </a:p>
      </xdr:txBody>
    </xdr:sp>
    <xdr:clientData/>
  </xdr:twoCellAnchor>
  <xdr:twoCellAnchor>
    <xdr:from>
      <xdr:col>10</xdr:col>
      <xdr:colOff>748393</xdr:colOff>
      <xdr:row>44</xdr:row>
      <xdr:rowOff>163285</xdr:rowOff>
    </xdr:from>
    <xdr:to>
      <xdr:col>14</xdr:col>
      <xdr:colOff>681718</xdr:colOff>
      <xdr:row>57</xdr:row>
      <xdr:rowOff>125185</xdr:rowOff>
    </xdr:to>
    <xdr:sp macro="" textlink="">
      <xdr:nvSpPr>
        <xdr:cNvPr id="70" name="Rectángulo redondeado 69">
          <a:extLst>
            <a:ext uri="{FF2B5EF4-FFF2-40B4-BE49-F238E27FC236}">
              <a16:creationId xmlns="" xmlns:a16="http://schemas.microsoft.com/office/drawing/2014/main" id="{00000000-0008-0000-0100-000046000000}"/>
            </a:ext>
          </a:extLst>
        </xdr:cNvPr>
        <xdr:cNvSpPr/>
      </xdr:nvSpPr>
      <xdr:spPr>
        <a:xfrm>
          <a:off x="7715250" y="8613321"/>
          <a:ext cx="2981325" cy="2438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11</xdr:col>
      <xdr:colOff>81644</xdr:colOff>
      <xdr:row>46</xdr:row>
      <xdr:rowOff>39460</xdr:rowOff>
    </xdr:from>
    <xdr:to>
      <xdr:col>14</xdr:col>
      <xdr:colOff>634093</xdr:colOff>
      <xdr:row>56</xdr:row>
      <xdr:rowOff>87085</xdr:rowOff>
    </xdr:to>
    <xdr:sp macro="" textlink="">
      <xdr:nvSpPr>
        <xdr:cNvPr id="71" name="Rectángulo redondeado 70">
          <a:hlinkClick xmlns:r="http://schemas.openxmlformats.org/officeDocument/2006/relationships" r:id="rId12"/>
          <a:extLst>
            <a:ext uri="{FF2B5EF4-FFF2-40B4-BE49-F238E27FC236}">
              <a16:creationId xmlns="" xmlns:a16="http://schemas.microsoft.com/office/drawing/2014/main" id="{00000000-0008-0000-0100-000047000000}"/>
            </a:ext>
          </a:extLst>
        </xdr:cNvPr>
        <xdr:cNvSpPr/>
      </xdr:nvSpPr>
      <xdr:spPr>
        <a:xfrm>
          <a:off x="7810501" y="8870496"/>
          <a:ext cx="2838449" cy="1952625"/>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2800" b="1">
              <a:solidFill>
                <a:srgbClr val="92D050"/>
              </a:solidFill>
            </a:rPr>
            <a:t>XI.</a:t>
          </a:r>
        </a:p>
        <a:p>
          <a:pPr algn="ctr"/>
          <a:r>
            <a:rPr lang="es-PE" sz="2800" b="1">
              <a:solidFill>
                <a:srgbClr val="92D050"/>
              </a:solidFill>
            </a:rPr>
            <a:t>RESULTADO</a:t>
          </a:r>
          <a:r>
            <a:rPr lang="es-PE" sz="2800" b="1" baseline="0">
              <a:solidFill>
                <a:srgbClr val="92D050"/>
              </a:solidFill>
            </a:rPr>
            <a:t> FINAL</a:t>
          </a:r>
          <a:endParaRPr lang="es-PE" sz="2800" b="1">
            <a:solidFill>
              <a:srgbClr val="92D050"/>
            </a:solidFill>
          </a:endParaRPr>
        </a:p>
      </xdr:txBody>
    </xdr:sp>
    <xdr:clientData/>
  </xdr:twoCellAnchor>
  <xdr:twoCellAnchor>
    <xdr:from>
      <xdr:col>4</xdr:col>
      <xdr:colOff>317501</xdr:colOff>
      <xdr:row>89</xdr:row>
      <xdr:rowOff>0</xdr:rowOff>
    </xdr:from>
    <xdr:to>
      <xdr:col>14</xdr:col>
      <xdr:colOff>492125</xdr:colOff>
      <xdr:row>94</xdr:row>
      <xdr:rowOff>142875</xdr:rowOff>
    </xdr:to>
    <xdr:sp macro="" textlink="">
      <xdr:nvSpPr>
        <xdr:cNvPr id="25" name="1 Elipse">
          <a:hlinkClick xmlns:r="http://schemas.openxmlformats.org/officeDocument/2006/relationships" r:id="rId13"/>
          <a:extLst>
            <a:ext uri="{FF2B5EF4-FFF2-40B4-BE49-F238E27FC236}">
              <a16:creationId xmlns="" xmlns:a16="http://schemas.microsoft.com/office/drawing/2014/main" id="{F1080BBB-9BA9-453B-896A-422523F58612}"/>
            </a:ext>
          </a:extLst>
        </xdr:cNvPr>
        <xdr:cNvSpPr/>
      </xdr:nvSpPr>
      <xdr:spPr>
        <a:xfrm>
          <a:off x="2714626" y="13636625"/>
          <a:ext cx="7794624" cy="109537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2400" b="1"/>
            <a:t>Regresar</a:t>
          </a:r>
          <a:r>
            <a:rPr lang="es-ES" sz="2400" b="1" baseline="0"/>
            <a:t> a redes integradas de rehabilitación</a:t>
          </a:r>
          <a:endParaRPr lang="es-ES" sz="2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576000</xdr:colOff>
      <xdr:row>1</xdr:row>
      <xdr:rowOff>249110</xdr:rowOff>
    </xdr:to>
    <xdr:sp macro="" textlink="">
      <xdr:nvSpPr>
        <xdr:cNvPr id="10" name="1 Elipse">
          <a:hlinkClick xmlns:r="http://schemas.openxmlformats.org/officeDocument/2006/relationships" r:id="rId1"/>
          <a:extLst>
            <a:ext uri="{FF2B5EF4-FFF2-40B4-BE49-F238E27FC236}">
              <a16:creationId xmlns="" xmlns:a16="http://schemas.microsoft.com/office/drawing/2014/main" id="{00000000-0008-0000-0200-00000A000000}"/>
            </a:ext>
          </a:extLst>
        </xdr:cNvPr>
        <xdr:cNvSpPr/>
      </xdr:nvSpPr>
      <xdr:spPr>
        <a:xfrm>
          <a:off x="7703344" y="202406"/>
          <a:ext cx="576000" cy="24911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6</xdr:col>
      <xdr:colOff>0</xdr:colOff>
      <xdr:row>1</xdr:row>
      <xdr:rowOff>0</xdr:rowOff>
    </xdr:from>
    <xdr:to>
      <xdr:col>6</xdr:col>
      <xdr:colOff>576000</xdr:colOff>
      <xdr:row>1</xdr:row>
      <xdr:rowOff>249110</xdr:rowOff>
    </xdr:to>
    <xdr:sp macro="" textlink="">
      <xdr:nvSpPr>
        <xdr:cNvPr id="13" name="1 Elipse">
          <a:hlinkClick xmlns:r="http://schemas.openxmlformats.org/officeDocument/2006/relationships" r:id="rId2"/>
          <a:extLst>
            <a:ext uri="{FF2B5EF4-FFF2-40B4-BE49-F238E27FC236}">
              <a16:creationId xmlns="" xmlns:a16="http://schemas.microsoft.com/office/drawing/2014/main" id="{00000000-0008-0000-0200-00000D000000}"/>
            </a:ext>
          </a:extLst>
        </xdr:cNvPr>
        <xdr:cNvSpPr/>
      </xdr:nvSpPr>
      <xdr:spPr>
        <a:xfrm>
          <a:off x="8465344" y="202406"/>
          <a:ext cx="576000" cy="24911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845154</xdr:colOff>
      <xdr:row>1</xdr:row>
      <xdr:rowOff>95250</xdr:rowOff>
    </xdr:from>
    <xdr:to>
      <xdr:col>6</xdr:col>
      <xdr:colOff>2140821</xdr:colOff>
      <xdr:row>3</xdr:row>
      <xdr:rowOff>65011</xdr:rowOff>
    </xdr:to>
    <xdr:sp macro="" textlink="">
      <xdr:nvSpPr>
        <xdr:cNvPr id="2" name="1 Elipse">
          <a:hlinkClick xmlns:r="http://schemas.openxmlformats.org/officeDocument/2006/relationships" r:id="rId1"/>
          <a:extLst>
            <a:ext uri="{FF2B5EF4-FFF2-40B4-BE49-F238E27FC236}">
              <a16:creationId xmlns="" xmlns:a16="http://schemas.microsoft.com/office/drawing/2014/main" id="{00000000-0008-0000-0300-000002000000}"/>
            </a:ext>
          </a:extLst>
        </xdr:cNvPr>
        <xdr:cNvSpPr/>
      </xdr:nvSpPr>
      <xdr:spPr>
        <a:xfrm>
          <a:off x="10451797" y="299357"/>
          <a:ext cx="1295667" cy="418797"/>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400" b="1"/>
            <a:t>Siguiente</a:t>
          </a:r>
        </a:p>
      </xdr:txBody>
    </xdr:sp>
    <xdr:clientData/>
  </xdr:twoCellAnchor>
  <xdr:twoCellAnchor>
    <xdr:from>
      <xdr:col>6</xdr:col>
      <xdr:colOff>979713</xdr:colOff>
      <xdr:row>4</xdr:row>
      <xdr:rowOff>122464</xdr:rowOff>
    </xdr:from>
    <xdr:to>
      <xdr:col>6</xdr:col>
      <xdr:colOff>2101546</xdr:colOff>
      <xdr:row>6</xdr:row>
      <xdr:rowOff>95249</xdr:rowOff>
    </xdr:to>
    <xdr:sp macro="" textlink="">
      <xdr:nvSpPr>
        <xdr:cNvPr id="3" name="1 Elipse">
          <a:hlinkClick xmlns:r="http://schemas.openxmlformats.org/officeDocument/2006/relationships" r:id="rId2"/>
          <a:extLst>
            <a:ext uri="{FF2B5EF4-FFF2-40B4-BE49-F238E27FC236}">
              <a16:creationId xmlns="" xmlns:a16="http://schemas.microsoft.com/office/drawing/2014/main" id="{00000000-0008-0000-0300-000003000000}"/>
            </a:ext>
          </a:extLst>
        </xdr:cNvPr>
        <xdr:cNvSpPr/>
      </xdr:nvSpPr>
      <xdr:spPr>
        <a:xfrm>
          <a:off x="10586356" y="993321"/>
          <a:ext cx="1121833" cy="408214"/>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400" b="1"/>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116</xdr:row>
      <xdr:rowOff>6660</xdr:rowOff>
    </xdr:from>
    <xdr:to>
      <xdr:col>9</xdr:col>
      <xdr:colOff>3887932</xdr:colOff>
      <xdr:row>118</xdr:row>
      <xdr:rowOff>180878</xdr:rowOff>
    </xdr:to>
    <xdr:sp macro="" textlink="">
      <xdr:nvSpPr>
        <xdr:cNvPr id="2" name="Llamada de flecha a la izquierda 1">
          <a:extLst>
            <a:ext uri="{FF2B5EF4-FFF2-40B4-BE49-F238E27FC236}">
              <a16:creationId xmlns="" xmlns:a16="http://schemas.microsoft.com/office/drawing/2014/main" id="{00000000-0008-0000-0400-000002000000}"/>
            </a:ext>
          </a:extLst>
        </xdr:cNvPr>
        <xdr:cNvSpPr/>
      </xdr:nvSpPr>
      <xdr:spPr>
        <a:xfrm>
          <a:off x="7117773" y="40998796"/>
          <a:ext cx="3887932" cy="589855"/>
        </a:xfrm>
        <a:prstGeom prst="leftArrowCallout">
          <a:avLst>
            <a:gd name="adj1" fmla="val 25000"/>
            <a:gd name="adj2" fmla="val 25000"/>
            <a:gd name="adj3" fmla="val 25000"/>
            <a:gd name="adj4" fmla="val 9112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puntaje esperado según la categpria de la UPSS-MR (Ver Fila 115)</a:t>
          </a:r>
        </a:p>
      </xdr:txBody>
    </xdr:sp>
    <xdr:clientData/>
  </xdr:twoCellAnchor>
  <xdr:twoCellAnchor>
    <xdr:from>
      <xdr:col>10</xdr:col>
      <xdr:colOff>536863</xdr:colOff>
      <xdr:row>4</xdr:row>
      <xdr:rowOff>77931</xdr:rowOff>
    </xdr:from>
    <xdr:to>
      <xdr:col>10</xdr:col>
      <xdr:colOff>1441908</xdr:colOff>
      <xdr:row>6</xdr:row>
      <xdr:rowOff>8658</xdr:rowOff>
    </xdr:to>
    <xdr:sp macro="" textlink="">
      <xdr:nvSpPr>
        <xdr:cNvPr id="3" name="1 Elipse">
          <a:hlinkClick xmlns:r="http://schemas.openxmlformats.org/officeDocument/2006/relationships" r:id="rId1"/>
          <a:extLst>
            <a:ext uri="{FF2B5EF4-FFF2-40B4-BE49-F238E27FC236}">
              <a16:creationId xmlns="" xmlns:a16="http://schemas.microsoft.com/office/drawing/2014/main" id="{00000000-0008-0000-0400-000003000000}"/>
            </a:ext>
          </a:extLst>
        </xdr:cNvPr>
        <xdr:cNvSpPr/>
      </xdr:nvSpPr>
      <xdr:spPr>
        <a:xfrm>
          <a:off x="11655136" y="891886"/>
          <a:ext cx="905045" cy="311727"/>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000" b="1"/>
            <a:t>Siguiente</a:t>
          </a:r>
        </a:p>
      </xdr:txBody>
    </xdr:sp>
    <xdr:clientData/>
  </xdr:twoCellAnchor>
  <xdr:twoCellAnchor>
    <xdr:from>
      <xdr:col>13</xdr:col>
      <xdr:colOff>0</xdr:colOff>
      <xdr:row>4</xdr:row>
      <xdr:rowOff>0</xdr:rowOff>
    </xdr:from>
    <xdr:to>
      <xdr:col>13</xdr:col>
      <xdr:colOff>576000</xdr:colOff>
      <xdr:row>4</xdr:row>
      <xdr:rowOff>249110</xdr:rowOff>
    </xdr:to>
    <xdr:sp macro="" textlink="">
      <xdr:nvSpPr>
        <xdr:cNvPr id="4" name="1 Elipse">
          <a:hlinkClick xmlns:r="http://schemas.openxmlformats.org/officeDocument/2006/relationships" r:id="rId2"/>
          <a:extLst>
            <a:ext uri="{FF2B5EF4-FFF2-40B4-BE49-F238E27FC236}">
              <a16:creationId xmlns="" xmlns:a16="http://schemas.microsoft.com/office/drawing/2014/main" id="{00000000-0008-0000-0400-000004000000}"/>
            </a:ext>
          </a:extLst>
        </xdr:cNvPr>
        <xdr:cNvSpPr/>
      </xdr:nvSpPr>
      <xdr:spPr>
        <a:xfrm>
          <a:off x="16030575" y="8763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10</xdr:col>
      <xdr:colOff>623454</xdr:colOff>
      <xdr:row>7</xdr:row>
      <xdr:rowOff>181841</xdr:rowOff>
    </xdr:from>
    <xdr:to>
      <xdr:col>10</xdr:col>
      <xdr:colOff>1459226</xdr:colOff>
      <xdr:row>10</xdr:row>
      <xdr:rowOff>25977</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400-000006000000}"/>
            </a:ext>
          </a:extLst>
        </xdr:cNvPr>
        <xdr:cNvSpPr/>
      </xdr:nvSpPr>
      <xdr:spPr>
        <a:xfrm>
          <a:off x="11741727" y="1567296"/>
          <a:ext cx="835772" cy="41563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20</xdr:row>
      <xdr:rowOff>9525</xdr:rowOff>
    </xdr:from>
    <xdr:to>
      <xdr:col>11</xdr:col>
      <xdr:colOff>2343150</xdr:colOff>
      <xdr:row>24</xdr:row>
      <xdr:rowOff>31506</xdr:rowOff>
    </xdr:to>
    <xdr:sp macro="" textlink="">
      <xdr:nvSpPr>
        <xdr:cNvPr id="2" name="Llamada de flecha a la izquierda 1">
          <a:extLst>
            <a:ext uri="{FF2B5EF4-FFF2-40B4-BE49-F238E27FC236}">
              <a16:creationId xmlns="" xmlns:a16="http://schemas.microsoft.com/office/drawing/2014/main" id="{00000000-0008-0000-0500-000002000000}"/>
            </a:ext>
          </a:extLst>
        </xdr:cNvPr>
        <xdr:cNvSpPr/>
      </xdr:nvSpPr>
      <xdr:spPr>
        <a:xfrm>
          <a:off x="10791825" y="6124575"/>
          <a:ext cx="3171825" cy="68873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normas que le corresponde.</a:t>
          </a:r>
        </a:p>
      </xdr:txBody>
    </xdr:sp>
    <xdr:clientData/>
  </xdr:twoCellAnchor>
  <xdr:twoCellAnchor>
    <xdr:from>
      <xdr:col>10</xdr:col>
      <xdr:colOff>338787</xdr:colOff>
      <xdr:row>3</xdr:row>
      <xdr:rowOff>180758</xdr:rowOff>
    </xdr:from>
    <xdr:to>
      <xdr:col>10</xdr:col>
      <xdr:colOff>1107281</xdr:colOff>
      <xdr:row>4</xdr:row>
      <xdr:rowOff>297656</xdr:rowOff>
    </xdr:to>
    <xdr:sp macro="" textlink="">
      <xdr:nvSpPr>
        <xdr:cNvPr id="5" name="1 Elipse">
          <a:hlinkClick xmlns:r="http://schemas.openxmlformats.org/officeDocument/2006/relationships" r:id="rId1"/>
          <a:extLst>
            <a:ext uri="{FF2B5EF4-FFF2-40B4-BE49-F238E27FC236}">
              <a16:creationId xmlns="" xmlns:a16="http://schemas.microsoft.com/office/drawing/2014/main" id="{00000000-0008-0000-0500-000005000000}"/>
            </a:ext>
          </a:extLst>
        </xdr:cNvPr>
        <xdr:cNvSpPr/>
      </xdr:nvSpPr>
      <xdr:spPr>
        <a:xfrm>
          <a:off x="9601850" y="799883"/>
          <a:ext cx="768494" cy="30739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10</xdr:col>
      <xdr:colOff>356105</xdr:colOff>
      <xdr:row>4</xdr:row>
      <xdr:rowOff>549852</xdr:rowOff>
    </xdr:from>
    <xdr:to>
      <xdr:col>10</xdr:col>
      <xdr:colOff>1131093</xdr:colOff>
      <xdr:row>4</xdr:row>
      <xdr:rowOff>857250</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500-000006000000}"/>
            </a:ext>
          </a:extLst>
        </xdr:cNvPr>
        <xdr:cNvSpPr/>
      </xdr:nvSpPr>
      <xdr:spPr>
        <a:xfrm>
          <a:off x="9619168" y="1359477"/>
          <a:ext cx="774988" cy="30739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27</xdr:row>
      <xdr:rowOff>9525</xdr:rowOff>
    </xdr:from>
    <xdr:to>
      <xdr:col>10</xdr:col>
      <xdr:colOff>2343150</xdr:colOff>
      <xdr:row>31</xdr:row>
      <xdr:rowOff>31506</xdr:rowOff>
    </xdr:to>
    <xdr:sp macro="" textlink="">
      <xdr:nvSpPr>
        <xdr:cNvPr id="2" name="Llamada de flecha a la izquierda 1">
          <a:extLst>
            <a:ext uri="{FF2B5EF4-FFF2-40B4-BE49-F238E27FC236}">
              <a16:creationId xmlns="" xmlns:a16="http://schemas.microsoft.com/office/drawing/2014/main" id="{00000000-0008-0000-0600-000002000000}"/>
            </a:ext>
          </a:extLst>
        </xdr:cNvPr>
        <xdr:cNvSpPr/>
      </xdr:nvSpPr>
      <xdr:spPr>
        <a:xfrm>
          <a:off x="9305925" y="6124575"/>
          <a:ext cx="3171825" cy="68873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funciones que le corresponde.</a:t>
          </a:r>
        </a:p>
      </xdr:txBody>
    </xdr:sp>
    <xdr:clientData/>
  </xdr:twoCellAnchor>
  <xdr:twoCellAnchor>
    <xdr:from>
      <xdr:col>10</xdr:col>
      <xdr:colOff>84665</xdr:colOff>
      <xdr:row>3</xdr:row>
      <xdr:rowOff>84667</xdr:rowOff>
    </xdr:from>
    <xdr:to>
      <xdr:col>10</xdr:col>
      <xdr:colOff>920748</xdr:colOff>
      <xdr:row>3</xdr:row>
      <xdr:rowOff>403627</xdr:rowOff>
    </xdr:to>
    <xdr:sp macro="" textlink="">
      <xdr:nvSpPr>
        <xdr:cNvPr id="3" name="1 Elipse">
          <a:hlinkClick xmlns:r="http://schemas.openxmlformats.org/officeDocument/2006/relationships" r:id="rId1"/>
          <a:extLst>
            <a:ext uri="{FF2B5EF4-FFF2-40B4-BE49-F238E27FC236}">
              <a16:creationId xmlns="" xmlns:a16="http://schemas.microsoft.com/office/drawing/2014/main" id="{00000000-0008-0000-0600-000003000000}"/>
            </a:ext>
          </a:extLst>
        </xdr:cNvPr>
        <xdr:cNvSpPr/>
      </xdr:nvSpPr>
      <xdr:spPr>
        <a:xfrm>
          <a:off x="10107082" y="719667"/>
          <a:ext cx="836083" cy="31896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Siguiente</a:t>
          </a:r>
        </a:p>
      </xdr:txBody>
    </xdr:sp>
    <xdr:clientData/>
  </xdr:twoCellAnchor>
  <xdr:twoCellAnchor>
    <xdr:from>
      <xdr:col>10</xdr:col>
      <xdr:colOff>1121832</xdr:colOff>
      <xdr:row>3</xdr:row>
      <xdr:rowOff>116417</xdr:rowOff>
    </xdr:from>
    <xdr:to>
      <xdr:col>10</xdr:col>
      <xdr:colOff>2021415</xdr:colOff>
      <xdr:row>3</xdr:row>
      <xdr:rowOff>423333</xdr:rowOff>
    </xdr:to>
    <xdr:sp macro="" textlink="">
      <xdr:nvSpPr>
        <xdr:cNvPr id="5" name="1 Elipse">
          <a:hlinkClick xmlns:r="http://schemas.openxmlformats.org/officeDocument/2006/relationships" r:id="rId2"/>
          <a:extLst>
            <a:ext uri="{FF2B5EF4-FFF2-40B4-BE49-F238E27FC236}">
              <a16:creationId xmlns="" xmlns:a16="http://schemas.microsoft.com/office/drawing/2014/main" id="{00000000-0008-0000-0600-000005000000}"/>
            </a:ext>
          </a:extLst>
        </xdr:cNvPr>
        <xdr:cNvSpPr/>
      </xdr:nvSpPr>
      <xdr:spPr>
        <a:xfrm>
          <a:off x="11144249" y="751417"/>
          <a:ext cx="899583" cy="30691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55</xdr:row>
      <xdr:rowOff>58616</xdr:rowOff>
    </xdr:from>
    <xdr:to>
      <xdr:col>10</xdr:col>
      <xdr:colOff>2819400</xdr:colOff>
      <xdr:row>57</xdr:row>
      <xdr:rowOff>131885</xdr:rowOff>
    </xdr:to>
    <xdr:sp macro="" textlink="">
      <xdr:nvSpPr>
        <xdr:cNvPr id="3" name="Llamada de flecha a la izquierda 2">
          <a:extLst>
            <a:ext uri="{FF2B5EF4-FFF2-40B4-BE49-F238E27FC236}">
              <a16:creationId xmlns="" xmlns:a16="http://schemas.microsoft.com/office/drawing/2014/main" id="{00000000-0008-0000-0700-000003000000}"/>
            </a:ext>
          </a:extLst>
        </xdr:cNvPr>
        <xdr:cNvSpPr/>
      </xdr:nvSpPr>
      <xdr:spPr>
        <a:xfrm>
          <a:off x="7277100" y="19261016"/>
          <a:ext cx="2819400" cy="492369"/>
        </a:xfrm>
        <a:prstGeom prst="leftArrowCallout">
          <a:avLst>
            <a:gd name="adj1" fmla="val 25000"/>
            <a:gd name="adj2" fmla="val 25000"/>
            <a:gd name="adj3" fmla="val 25000"/>
            <a:gd name="adj4" fmla="val 9112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100">
              <a:solidFill>
                <a:sysClr val="windowText" lastClr="000000"/>
              </a:solidFill>
            </a:rPr>
            <a:t>En base a la categoría,</a:t>
          </a:r>
          <a:r>
            <a:rPr lang="es-PE" sz="1100" baseline="0">
              <a:solidFill>
                <a:sysClr val="windowText" lastClr="000000"/>
              </a:solidFill>
            </a:rPr>
            <a:t> colocar el puntaje esperado para su categoría (Ver Fila 52)</a:t>
          </a:r>
        </a:p>
      </xdr:txBody>
    </xdr:sp>
    <xdr:clientData/>
  </xdr:twoCellAnchor>
  <xdr:twoCellAnchor>
    <xdr:from>
      <xdr:col>8</xdr:col>
      <xdr:colOff>904874</xdr:colOff>
      <xdr:row>9</xdr:row>
      <xdr:rowOff>161925</xdr:rowOff>
    </xdr:from>
    <xdr:to>
      <xdr:col>10</xdr:col>
      <xdr:colOff>257174</xdr:colOff>
      <xdr:row>11</xdr:row>
      <xdr:rowOff>47625</xdr:rowOff>
    </xdr:to>
    <xdr:sp macro="" textlink="">
      <xdr:nvSpPr>
        <xdr:cNvPr id="4" name="1 Elipse">
          <a:hlinkClick xmlns:r="http://schemas.openxmlformats.org/officeDocument/2006/relationships" r:id="rId1"/>
          <a:extLst>
            <a:ext uri="{FF2B5EF4-FFF2-40B4-BE49-F238E27FC236}">
              <a16:creationId xmlns="" xmlns:a16="http://schemas.microsoft.com/office/drawing/2014/main" id="{00000000-0008-0000-0700-000004000000}"/>
            </a:ext>
          </a:extLst>
        </xdr:cNvPr>
        <xdr:cNvSpPr/>
      </xdr:nvSpPr>
      <xdr:spPr>
        <a:xfrm>
          <a:off x="6838949" y="1933575"/>
          <a:ext cx="695325" cy="26670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10</xdr:col>
      <xdr:colOff>495300</xdr:colOff>
      <xdr:row>9</xdr:row>
      <xdr:rowOff>171450</xdr:rowOff>
    </xdr:from>
    <xdr:to>
      <xdr:col>10</xdr:col>
      <xdr:colOff>1257300</xdr:colOff>
      <xdr:row>11</xdr:row>
      <xdr:rowOff>38100</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700-000006000000}"/>
            </a:ext>
          </a:extLst>
        </xdr:cNvPr>
        <xdr:cNvSpPr/>
      </xdr:nvSpPr>
      <xdr:spPr>
        <a:xfrm>
          <a:off x="7772400" y="1943100"/>
          <a:ext cx="762000" cy="24765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31</xdr:row>
      <xdr:rowOff>66675</xdr:rowOff>
    </xdr:from>
    <xdr:to>
      <xdr:col>14</xdr:col>
      <xdr:colOff>275167</xdr:colOff>
      <xdr:row>35</xdr:row>
      <xdr:rowOff>31506</xdr:rowOff>
    </xdr:to>
    <xdr:sp macro="" textlink="">
      <xdr:nvSpPr>
        <xdr:cNvPr id="2" name="Llamada de flecha a la izquierda 1">
          <a:extLst>
            <a:ext uri="{FF2B5EF4-FFF2-40B4-BE49-F238E27FC236}">
              <a16:creationId xmlns="" xmlns:a16="http://schemas.microsoft.com/office/drawing/2014/main" id="{00000000-0008-0000-0800-000002000000}"/>
            </a:ext>
          </a:extLst>
        </xdr:cNvPr>
        <xdr:cNvSpPr/>
      </xdr:nvSpPr>
      <xdr:spPr>
        <a:xfrm>
          <a:off x="9791700" y="12011025"/>
          <a:ext cx="2846917" cy="63158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tipos de recurso humano que le corresponde.</a:t>
          </a:r>
        </a:p>
      </xdr:txBody>
    </xdr:sp>
    <xdr:clientData/>
  </xdr:twoCellAnchor>
  <xdr:twoCellAnchor>
    <xdr:from>
      <xdr:col>10</xdr:col>
      <xdr:colOff>381000</xdr:colOff>
      <xdr:row>1</xdr:row>
      <xdr:rowOff>71437</xdr:rowOff>
    </xdr:from>
    <xdr:to>
      <xdr:col>11</xdr:col>
      <xdr:colOff>285750</xdr:colOff>
      <xdr:row>2</xdr:row>
      <xdr:rowOff>72898</xdr:rowOff>
    </xdr:to>
    <xdr:sp macro="" textlink="">
      <xdr:nvSpPr>
        <xdr:cNvPr id="3" name="1 Elipse">
          <a:hlinkClick xmlns:r="http://schemas.openxmlformats.org/officeDocument/2006/relationships" r:id="rId1"/>
          <a:extLst>
            <a:ext uri="{FF2B5EF4-FFF2-40B4-BE49-F238E27FC236}">
              <a16:creationId xmlns="" xmlns:a16="http://schemas.microsoft.com/office/drawing/2014/main" id="{00000000-0008-0000-0800-000003000000}"/>
            </a:ext>
          </a:extLst>
        </xdr:cNvPr>
        <xdr:cNvSpPr/>
      </xdr:nvSpPr>
      <xdr:spPr>
        <a:xfrm>
          <a:off x="9298781" y="261937"/>
          <a:ext cx="762000" cy="23958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11</xdr:col>
      <xdr:colOff>476250</xdr:colOff>
      <xdr:row>1</xdr:row>
      <xdr:rowOff>59532</xdr:rowOff>
    </xdr:from>
    <xdr:to>
      <xdr:col>12</xdr:col>
      <xdr:colOff>392906</xdr:colOff>
      <xdr:row>2</xdr:row>
      <xdr:rowOff>53849</xdr:rowOff>
    </xdr:to>
    <xdr:sp macro="" textlink="">
      <xdr:nvSpPr>
        <xdr:cNvPr id="4" name="1 Elipse">
          <a:hlinkClick xmlns:r="http://schemas.openxmlformats.org/officeDocument/2006/relationships" r:id="rId2"/>
          <a:extLst>
            <a:ext uri="{FF2B5EF4-FFF2-40B4-BE49-F238E27FC236}">
              <a16:creationId xmlns="" xmlns:a16="http://schemas.microsoft.com/office/drawing/2014/main" id="{00000000-0008-0000-0800-000004000000}"/>
            </a:ext>
          </a:extLst>
        </xdr:cNvPr>
        <xdr:cNvSpPr/>
      </xdr:nvSpPr>
      <xdr:spPr>
        <a:xfrm>
          <a:off x="10251281" y="250032"/>
          <a:ext cx="773906" cy="232442"/>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VENCION%20INR%202017\31.%20CONSOLIDADO%20DEL%20EQUIPAMIENTO%20DE%20UPSS%20MR\Diagnostica_RRHH_Aplicati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Politicas y Planificacion"/>
      <sheetName val="Organizacion del Trabajo"/>
      <sheetName val="Gestion del empleo"/>
      <sheetName val="Gestión del rendimiento"/>
      <sheetName val="Gestión del desarrollo"/>
      <sheetName val="Gestión de la compensación"/>
      <sheetName val="Gestión de las relaciones"/>
      <sheetName val="Hoja1"/>
      <sheetName val="Hoja2"/>
      <sheetName val="Efectos e Impactos"/>
      <sheetName val="Graficos"/>
      <sheetName val="Análisis"/>
      <sheetName val="Alt"/>
      <sheetName val="Propuestas de mejora"/>
      <sheetName val="p-Politicas y Planificacion"/>
      <sheetName val="p-Organizacion del Trabajo"/>
      <sheetName val="p-Gestion del empleo"/>
      <sheetName val="p-Gestión del rendimiento"/>
      <sheetName val="p-Gestión del desarrollo"/>
      <sheetName val="p-Gestión de la compensación"/>
      <sheetName val="p-Gestión de las relaciones"/>
      <sheetName val="imprimi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t="str">
            <v>El nivel de desempeño es aceptable</v>
          </cell>
        </row>
        <row r="7">
          <cell r="C7" t="str">
            <v>Ausencia de políticas de RRHH</v>
          </cell>
        </row>
        <row r="8">
          <cell r="C8" t="str">
            <v>Las políticas de RRHH están diseñadas, pero no aprobadas</v>
          </cell>
        </row>
        <row r="9">
          <cell r="C9" t="str">
            <v>Existen políticas de RRHH, pero no se conocen</v>
          </cell>
        </row>
        <row r="10">
          <cell r="C10" t="str">
            <v>Existen políticas de RRHH, pero no se implementan</v>
          </cell>
        </row>
        <row r="11">
          <cell r="C11" t="str">
            <v>Existen políticas de RRHH, pero no se evalúan</v>
          </cell>
        </row>
        <row r="12">
          <cell r="C12" t="str">
            <v>Existen políticas de RRHH, pero no se conocen, ni se implementan, ni se evalúan</v>
          </cell>
        </row>
        <row r="13">
          <cell r="C13" t="str">
            <v>No existen políticas explícitas que eviten la discriminación en los procesos de GRH</v>
          </cell>
        </row>
        <row r="16">
          <cell r="C16" t="str">
            <v>El nivel de desempeño es aceptable</v>
          </cell>
        </row>
        <row r="17">
          <cell r="C17" t="str">
            <v>No cuentan con personal capacitado para realizar investigaciones en RRHH</v>
          </cell>
        </row>
        <row r="18">
          <cell r="C18" t="str">
            <v>No han desarrollado investigaciones sobre la situación de los RRHH en la institución</v>
          </cell>
        </row>
        <row r="19">
          <cell r="C19" t="str">
            <v>No cuentan con un diagnóstico de a situación de los RRHH en la institución</v>
          </cell>
        </row>
        <row r="20">
          <cell r="C20" t="str">
            <v>No cuenta con información de RRHH organizada, accesible, completa y actualizada</v>
          </cell>
        </row>
        <row r="21">
          <cell r="C21" t="str">
            <v>No cuentan con información actualizada acerca de la disponibilidad real de RRHH</v>
          </cell>
        </row>
        <row r="22">
          <cell r="C22" t="str">
            <v>No cuentan con personal responsable y entrenado para mantener actualizada la información de RRHH</v>
          </cell>
        </row>
        <row r="23">
          <cell r="C23" t="str">
            <v>No cuentan con indicadores para monitorear la gestión de recursos humanos</v>
          </cell>
        </row>
        <row r="24">
          <cell r="C24" t="str">
            <v>No se monitorean indicadores sobre igualdad de género en la GRH</v>
          </cell>
        </row>
        <row r="32">
          <cell r="C32" t="str">
            <v>El nivel de desempeño es aceptable</v>
          </cell>
        </row>
        <row r="33">
          <cell r="C33" t="str">
            <v>No cuentan con personal capacitado para planificar las necesidades de RRHH</v>
          </cell>
        </row>
        <row r="34">
          <cell r="C34" t="str">
            <v>No cuentan con un plan de gestión y dotación de RRHH</v>
          </cell>
        </row>
        <row r="35">
          <cell r="C35" t="str">
            <v>No han realizado estimaciones de necesidades de RRHH</v>
          </cell>
        </row>
        <row r="36">
          <cell r="C36" t="str">
            <v>No cuentan con personal capacitado para estimar las necesidades de financiamiento  de RRHH</v>
          </cell>
        </row>
        <row r="37">
          <cell r="C37" t="str">
            <v>No han realizado estimaciones de necesidades de financiamiento de RRHH</v>
          </cell>
        </row>
        <row r="38">
          <cell r="C38" t="str">
            <v>No se considera la igualdad de género en la determinación de necesidades de RRHH</v>
          </cell>
        </row>
        <row r="44">
          <cell r="C44" t="str">
            <v>El nivel de desempeño es aceptable</v>
          </cell>
        </row>
        <row r="45">
          <cell r="C45" t="str">
            <v>No se cuenta con perfiles de puesto para al menos el 60% de los puestos</v>
          </cell>
        </row>
        <row r="46">
          <cell r="C46" t="str">
            <v>No se han definido competencias laborales al menos para los puestos asistenciales</v>
          </cell>
        </row>
        <row r="47">
          <cell r="C47" t="str">
            <v>Se cuentan con perfiles de puestos diseñados, pero no están aprobados</v>
          </cell>
        </row>
        <row r="48">
          <cell r="C48" t="str">
            <v>Los perfiles de puestos aprobados no se usan</v>
          </cell>
        </row>
        <row r="49">
          <cell r="C49" t="str">
            <v>Las competencias laborales diseñadas y aprobadas no se usan en la gestión</v>
          </cell>
        </row>
        <row r="50">
          <cell r="C50" t="str">
            <v>No se considera la igualdad de género en el diseño del perfil del puesto</v>
          </cell>
        </row>
        <row r="54">
          <cell r="C54" t="str">
            <v>El nivel de desempeño es aceptable</v>
          </cell>
        </row>
        <row r="55">
          <cell r="C55" t="str">
            <v>No realizan la valoración de los puestos de trabajo</v>
          </cell>
        </row>
        <row r="56">
          <cell r="C56" t="str">
            <v>Solo se ha realizado la valoración de menos del 40% de los puestos</v>
          </cell>
        </row>
        <row r="57">
          <cell r="C57" t="str">
            <v>La valoración de puestos realizada no se está aplicando</v>
          </cell>
        </row>
        <row r="62">
          <cell r="C62" t="str">
            <v>El nivel de desempeño es aceptable</v>
          </cell>
        </row>
        <row r="63">
          <cell r="C63" t="str">
            <v>No se cumple con la norma de publicación de las convocatorias</v>
          </cell>
        </row>
        <row r="64">
          <cell r="C64" t="str">
            <v>Más del 50% del personal contratado no se encuentra en los puestos para los que fueron contratados</v>
          </cell>
        </row>
        <row r="65">
          <cell r="C65" t="str">
            <v>No se cumplen con las normas del proceso de reclutamiento</v>
          </cell>
        </row>
        <row r="66">
          <cell r="C66" t="str">
            <v>No se realiza una evaluación objetiva a los candidatos</v>
          </cell>
        </row>
        <row r="67">
          <cell r="C67" t="str">
            <v>No se considera la igualdad de género en el proceso de reclutamiento y selección</v>
          </cell>
        </row>
        <row r="73">
          <cell r="C73" t="str">
            <v>El nivel de desempeño es aceptable</v>
          </cell>
        </row>
        <row r="74">
          <cell r="C74" t="str">
            <v>La mayoría de los contratos se firman 30 días después del término del proceso de selección</v>
          </cell>
        </row>
        <row r="75">
          <cell r="C75" t="str">
            <v>No se realizan periodos de prueba para el nuevo personal</v>
          </cell>
        </row>
        <row r="81">
          <cell r="C81" t="str">
            <v>El nivel de desempeño es aceptable</v>
          </cell>
        </row>
        <row r="82">
          <cell r="C82" t="str">
            <v>La mayoría del nuevo personal no recibe inducción</v>
          </cell>
        </row>
        <row r="83">
          <cell r="C83" t="str">
            <v>El personal contratado no es informado sobre sus funciones y el Reglamento Interno</v>
          </cell>
        </row>
        <row r="91">
          <cell r="C91" t="str">
            <v>El nivel de desempeño es aceptable</v>
          </cell>
        </row>
        <row r="92">
          <cell r="C92" t="str">
            <v>No existe personal responsable y entrenado en la administración de legajos</v>
          </cell>
        </row>
        <row r="93">
          <cell r="C93" t="str">
            <v>No se realiza la verificación del contenido de los legajos</v>
          </cell>
        </row>
        <row r="99">
          <cell r="C99" t="str">
            <v>El nivel de desempeño es aceptable</v>
          </cell>
        </row>
        <row r="100">
          <cell r="C100" t="str">
            <v>No existe personal responsable y entrenado en el control de asistencia y permanencia</v>
          </cell>
        </row>
        <row r="101">
          <cell r="C101" t="str">
            <v>No se cuenta con un sistema confiable de control de asistencia y permanencia</v>
          </cell>
        </row>
        <row r="102">
          <cell r="C102" t="str">
            <v>No hay Resolución para el personal que no está obligado a marcar asistencia</v>
          </cell>
        </row>
        <row r="103">
          <cell r="C103" t="str">
            <v>No existe un mecanismo para controlar la asistencia y permanencia de todo el personal</v>
          </cell>
        </row>
        <row r="107">
          <cell r="C107" t="str">
            <v>El nivel de desempeño es aceptable</v>
          </cell>
        </row>
        <row r="108">
          <cell r="C108" t="str">
            <v>No existe personal responsable y entrenado en la administración de desplazamiento del personal</v>
          </cell>
        </row>
        <row r="109">
          <cell r="C109" t="str">
            <v>No hay normas actualizadas para todos los tipos de desplazamiento</v>
          </cell>
        </row>
        <row r="110">
          <cell r="C110" t="str">
            <v>La información de desplazamiento del personal no está actualizada</v>
          </cell>
        </row>
        <row r="114">
          <cell r="C114" t="str">
            <v>El nivel de desempeño es aceptable</v>
          </cell>
        </row>
        <row r="115">
          <cell r="C115" t="str">
            <v>No existe personal responsable y entrenado en la administración de procesos disciplinarios</v>
          </cell>
        </row>
        <row r="116">
          <cell r="C116" t="str">
            <v>El personal no conoce el  Reglamento Interno de los Servidores Civiles (RIS)</v>
          </cell>
        </row>
        <row r="117">
          <cell r="C117" t="str">
            <v>El RNSDD no está actualizado</v>
          </cell>
        </row>
        <row r="124">
          <cell r="C124" t="str">
            <v>El nivel de desempeño es aceptable</v>
          </cell>
        </row>
        <row r="125">
          <cell r="C125" t="str">
            <v>No existe personal responsable y entrenado en la administración de la desvinculación del personal</v>
          </cell>
        </row>
        <row r="126">
          <cell r="C126" t="str">
            <v>La mayoría del personal no hace informe de gestión cuando deja un puesto de trabajo</v>
          </cell>
        </row>
        <row r="127">
          <cell r="C127" t="str">
            <v>La información de desvinculación del personal no está actualizada</v>
          </cell>
        </row>
        <row r="132">
          <cell r="C132" t="str">
            <v>El nivel de desempeño es aceptable</v>
          </cell>
        </row>
        <row r="133">
          <cell r="C133" t="str">
            <v>No existe personal responsable y entrenado en la gestión del rendimiento</v>
          </cell>
        </row>
        <row r="134">
          <cell r="C134" t="str">
            <v>La Red no ha capacitado a los jefes de las unidades orgánicas en gestión del rendimiento</v>
          </cell>
        </row>
        <row r="135">
          <cell r="C135" t="str">
            <v>No existe un Comité Institucional de Evaluación</v>
          </cell>
        </row>
        <row r="136">
          <cell r="C136" t="str">
            <v>No se ha incorporado en el POI actividades de evaluación de desempeño</v>
          </cell>
        </row>
        <row r="140">
          <cell r="C140" t="str">
            <v>El nivel de desempeño es aceptable</v>
          </cell>
        </row>
        <row r="141">
          <cell r="C141" t="str">
            <v>No existe personal responsable y entrenado en el desarrollo de supervisiones</v>
          </cell>
        </row>
        <row r="142">
          <cell r="C142" t="str">
            <v>No se realizan supervisiones para mejorar el desempeño</v>
          </cell>
        </row>
        <row r="143">
          <cell r="C143" t="str">
            <v>No se considera la igualdad de género en el proceso de supervisión</v>
          </cell>
        </row>
        <row r="150">
          <cell r="C150" t="str">
            <v>El nivel de desempeño es aceptable</v>
          </cell>
        </row>
        <row r="151">
          <cell r="C151" t="str">
            <v>No se realiza evaluación de desempeño a todo el personal</v>
          </cell>
        </row>
        <row r="152">
          <cell r="C152" t="str">
            <v>No se usan los resultados de la evaluación de desempeño realizadas</v>
          </cell>
        </row>
        <row r="153">
          <cell r="C153" t="str">
            <v>El servidor no es notificado sobre los resultados de su evaluación de desempeño</v>
          </cell>
        </row>
        <row r="158">
          <cell r="C158" t="str">
            <v>El nivel de desempeño es aceptable</v>
          </cell>
        </row>
        <row r="159">
          <cell r="C159" t="str">
            <v>La retroalimentación formal no se realiza dentro de10 días después de la evaluación</v>
          </cell>
        </row>
        <row r="160">
          <cell r="C160" t="str">
            <v>Cada servidor evaluado no cuenta con su plan de mejora</v>
          </cell>
        </row>
        <row r="161">
          <cell r="C161" t="str">
            <v>No se cumple con la norma sobre información de evaluación que va al legajo</v>
          </cell>
        </row>
        <row r="167">
          <cell r="C167" t="str">
            <v>El nivel de desempeño es aceptable</v>
          </cell>
        </row>
        <row r="168">
          <cell r="C168" t="str">
            <v>No existe personal responsable y entrenado en la administración de la progresión del personal</v>
          </cell>
        </row>
        <row r="169">
          <cell r="C169" t="str">
            <v>No se realizan promociones y ascensos según norma vigente</v>
          </cell>
        </row>
        <row r="170">
          <cell r="C170" t="str">
            <v>No se implementan medidas para evitar la discriminación</v>
          </cell>
        </row>
        <row r="174">
          <cell r="C174" t="str">
            <v>El nivel de desempeño es aceptable</v>
          </cell>
        </row>
        <row r="175">
          <cell r="C175" t="str">
            <v>No existe personal responsable y entrenado en la administración de la capacitación del personal</v>
          </cell>
        </row>
        <row r="176">
          <cell r="C176" t="str">
            <v>Las necesidades de capacitaciones no toman en cuenta la evaluación de desempeño</v>
          </cell>
        </row>
        <row r="177">
          <cell r="C177" t="str">
            <v>La selección del personal a capacitar se hace sin criterios técnicos</v>
          </cell>
        </row>
        <row r="178">
          <cell r="C178" t="str">
            <v>No se toma en cuenta la igualdad de género para definir el personal a capacitar</v>
          </cell>
        </row>
        <row r="183">
          <cell r="C183" t="str">
            <v>El nivel de desempeño es aceptable</v>
          </cell>
        </row>
        <row r="184">
          <cell r="C184" t="str">
            <v>No existe personal responsable y entrenado en la administración de la compensación</v>
          </cell>
        </row>
        <row r="185">
          <cell r="C185" t="str">
            <v>No se cuentan con escalas salariales para todo el personal</v>
          </cell>
        </row>
        <row r="186">
          <cell r="C186" t="str">
            <v>No se cuenta con personal entrenado en el manejo de las planillas</v>
          </cell>
        </row>
        <row r="187">
          <cell r="C187" t="str">
            <v>No se otorgan incentivos al personal</v>
          </cell>
        </row>
        <row r="188">
          <cell r="C188" t="str">
            <v>No se toma en cuenta la igualdad de género en la administración de las compensaciones</v>
          </cell>
        </row>
        <row r="192">
          <cell r="C192" t="str">
            <v>El nivel de desempeño es aceptable</v>
          </cell>
        </row>
        <row r="193">
          <cell r="C193" t="str">
            <v>No existe personal responsable y entrenado en la administración de pensiones</v>
          </cell>
        </row>
        <row r="194">
          <cell r="C194" t="str">
            <v>No se cuentan con directivas aprobadas para administrar las pensiones</v>
          </cell>
        </row>
        <row r="195">
          <cell r="C195" t="str">
            <v>Las pensiones no se otorgan de acuerdo a la normatividad vigente</v>
          </cell>
        </row>
        <row r="199">
          <cell r="C199" t="str">
            <v>El nivel de desempeño es aceptable</v>
          </cell>
        </row>
        <row r="200">
          <cell r="C200" t="str">
            <v>No existe personal responsable y entrenado en el manejo de las relaciones laborales</v>
          </cell>
        </row>
        <row r="201">
          <cell r="C201" t="str">
            <v>Las relaciones entre la autoridad y el sindicato no son buenas</v>
          </cell>
        </row>
        <row r="205">
          <cell r="C205" t="str">
            <v>El nivel de desempeño es aceptable</v>
          </cell>
        </row>
        <row r="206">
          <cell r="C206" t="str">
            <v>No existe personal responsable y entrenado en salud y seguridad en el trabajo</v>
          </cell>
        </row>
        <row r="207">
          <cell r="C207" t="str">
            <v>No existen políticas aprobadas sobre salud y seguridad en el trabajo</v>
          </cell>
        </row>
        <row r="208">
          <cell r="C208" t="str">
            <v>No se implementan actividades sobre salud y seguridad en el trabajo</v>
          </cell>
        </row>
        <row r="212">
          <cell r="C212" t="str">
            <v>El nivel de desempeño es aceptable</v>
          </cell>
        </row>
        <row r="213">
          <cell r="C213" t="str">
            <v>No existe personal responsable y entrenado en bienestar social</v>
          </cell>
        </row>
        <row r="214">
          <cell r="C214" t="str">
            <v>No existen programas de bienestar social</v>
          </cell>
        </row>
        <row r="215">
          <cell r="C215" t="str">
            <v>No se implementan actividades de bienestar social</v>
          </cell>
        </row>
        <row r="219">
          <cell r="C219" t="str">
            <v>El nivel de desempeño es aceptable</v>
          </cell>
        </row>
        <row r="220">
          <cell r="C220" t="str">
            <v>No existe personal responsable y entrenado en clima organizacional</v>
          </cell>
        </row>
        <row r="221">
          <cell r="C221" t="str">
            <v>No se han realizado mediciones de clima organizacional</v>
          </cell>
        </row>
        <row r="222">
          <cell r="C222" t="str">
            <v>No se implementan medidas correctivas en base a los estudios de clima organizacional</v>
          </cell>
        </row>
      </sheetData>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r.gob.pe/transparencia/prevencion/documentos/6_UPSSMR_o_establecimientos_de_salud/3_RM308-2009_Norma_Tecnica_de_Salud_de_la_UPSSMR.pdf" TargetMode="External"/><Relationship Id="rId4" Type="http://schemas.openxmlformats.org/officeDocument/2006/relationships/image" Target="../media/image4.png"/></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app20.susalud.gob.pe:8080/registro-renipress-webapp/listadoEstablecimientosRegistrados.htm?action=mostrarBusca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9"/>
  <sheetViews>
    <sheetView topLeftCell="A22" zoomScaleNormal="100" workbookViewId="0">
      <selection activeCell="R2" sqref="R1:R2"/>
    </sheetView>
  </sheetViews>
  <sheetFormatPr baseColWidth="10" defaultRowHeight="15" x14ac:dyDescent="0.25"/>
  <cols>
    <col min="1" max="1" width="5.42578125" style="4" customWidth="1"/>
    <col min="2" max="16384" width="11.42578125" style="4"/>
  </cols>
  <sheetData>
    <row r="2" spans="2:12" ht="15.75" x14ac:dyDescent="0.25">
      <c r="C2" s="156" t="s">
        <v>495</v>
      </c>
    </row>
    <row r="6" spans="2:12" ht="15.75" thickBot="1" x14ac:dyDescent="0.3"/>
    <row r="7" spans="2:12" ht="15" customHeight="1" x14ac:dyDescent="0.25">
      <c r="B7" s="213" t="s">
        <v>496</v>
      </c>
      <c r="C7" s="214"/>
      <c r="D7" s="214"/>
      <c r="E7" s="214"/>
      <c r="F7" s="214"/>
      <c r="G7" s="214"/>
      <c r="H7" s="214"/>
      <c r="I7" s="214"/>
      <c r="J7" s="214"/>
      <c r="K7" s="214"/>
      <c r="L7" s="215"/>
    </row>
    <row r="8" spans="2:12" ht="15" customHeight="1" x14ac:dyDescent="0.25">
      <c r="B8" s="216"/>
      <c r="C8" s="217"/>
      <c r="D8" s="217"/>
      <c r="E8" s="217"/>
      <c r="F8" s="217"/>
      <c r="G8" s="217"/>
      <c r="H8" s="217"/>
      <c r="I8" s="217"/>
      <c r="J8" s="217"/>
      <c r="K8" s="217"/>
      <c r="L8" s="218"/>
    </row>
    <row r="9" spans="2:12" ht="15.75" customHeight="1" thickBot="1" x14ac:dyDescent="0.3">
      <c r="B9" s="219"/>
      <c r="C9" s="220"/>
      <c r="D9" s="220"/>
      <c r="E9" s="220"/>
      <c r="F9" s="220"/>
      <c r="G9" s="220"/>
      <c r="H9" s="220"/>
      <c r="I9" s="220"/>
      <c r="J9" s="220"/>
      <c r="K9" s="220"/>
      <c r="L9" s="221"/>
    </row>
  </sheetData>
  <sheetProtection algorithmName="SHA-512" hashValue="FyEskGv8jwQw2EVuu4Pc+c4mcTtGnYulxQYeZpC4bI1rETdWFKHf1b/PSK6xNvtg1KwVpbPmK84aTmoaAfp8bA==" saltValue="NNUGxWea6twC/+S7d8vjWg==" spinCount="100000" sheet="1" objects="1" scenarios="1"/>
  <mergeCells count="1">
    <mergeCell ref="B7:L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10"/>
  <sheetViews>
    <sheetView topLeftCell="B1" workbookViewId="0">
      <selection activeCell="F15" sqref="F15"/>
    </sheetView>
  </sheetViews>
  <sheetFormatPr baseColWidth="10" defaultRowHeight="15" x14ac:dyDescent="0.25"/>
  <cols>
    <col min="1" max="2" width="11.42578125" style="4"/>
    <col min="3" max="3" width="22.42578125" style="4" customWidth="1"/>
    <col min="4" max="4" width="24.140625" style="4" customWidth="1"/>
    <col min="5" max="5" width="18.28515625" style="4" customWidth="1"/>
    <col min="6" max="6" width="58.140625" style="4" customWidth="1"/>
    <col min="7" max="7" width="50.7109375" style="4" customWidth="1"/>
    <col min="8" max="10" width="11.42578125" style="4"/>
    <col min="11" max="11" width="60.140625" style="4" hidden="1" customWidth="1"/>
    <col min="12" max="16384" width="11.42578125" style="4"/>
  </cols>
  <sheetData>
    <row r="4" spans="2:11" ht="21" x14ac:dyDescent="0.35">
      <c r="B4" s="174" t="s">
        <v>22</v>
      </c>
    </row>
    <row r="6" spans="2:11" ht="30" x14ac:dyDescent="0.25">
      <c r="B6" s="175" t="s">
        <v>24</v>
      </c>
      <c r="C6" s="175" t="s">
        <v>25</v>
      </c>
      <c r="D6" s="175" t="s">
        <v>23</v>
      </c>
      <c r="E6" s="175" t="s">
        <v>26</v>
      </c>
      <c r="F6" s="175" t="s">
        <v>402</v>
      </c>
      <c r="G6" s="175" t="s">
        <v>27</v>
      </c>
    </row>
    <row r="7" spans="2:11" ht="27.75" customHeight="1" x14ac:dyDescent="0.25">
      <c r="B7" s="7">
        <v>2016</v>
      </c>
      <c r="C7" s="114"/>
      <c r="D7" s="114"/>
      <c r="E7" s="15" t="e">
        <f>+D7/C7</f>
        <v>#DIV/0!</v>
      </c>
      <c r="F7" s="127" t="s">
        <v>399</v>
      </c>
      <c r="G7" s="115"/>
      <c r="K7" s="4" t="s">
        <v>399</v>
      </c>
    </row>
    <row r="8" spans="2:11" ht="27.75" customHeight="1" x14ac:dyDescent="0.25">
      <c r="B8" s="7">
        <v>2017</v>
      </c>
      <c r="C8" s="114"/>
      <c r="D8" s="114"/>
      <c r="E8" s="15" t="e">
        <f t="shared" ref="E8:E10" si="0">+D8/C8</f>
        <v>#DIV/0!</v>
      </c>
      <c r="F8" s="127" t="s">
        <v>399</v>
      </c>
      <c r="G8" s="115"/>
      <c r="K8" s="4" t="s">
        <v>400</v>
      </c>
    </row>
    <row r="9" spans="2:11" ht="27.75" customHeight="1" x14ac:dyDescent="0.25">
      <c r="B9" s="7">
        <v>2018</v>
      </c>
      <c r="C9" s="114"/>
      <c r="D9" s="114"/>
      <c r="E9" s="15" t="e">
        <f t="shared" si="0"/>
        <v>#DIV/0!</v>
      </c>
      <c r="F9" s="127" t="s">
        <v>399</v>
      </c>
      <c r="G9" s="115"/>
      <c r="K9" s="4" t="s">
        <v>401</v>
      </c>
    </row>
    <row r="10" spans="2:11" ht="27.75" customHeight="1" x14ac:dyDescent="0.25">
      <c r="B10" s="102" t="s">
        <v>398</v>
      </c>
      <c r="C10" s="114"/>
      <c r="D10" s="114"/>
      <c r="E10" s="15" t="e">
        <f t="shared" si="0"/>
        <v>#DIV/0!</v>
      </c>
      <c r="F10" s="127" t="s">
        <v>399</v>
      </c>
      <c r="G10" s="115"/>
    </row>
  </sheetData>
  <sheetProtection algorithmName="SHA-512" hashValue="P3DE8TNfiBaI/EoWwDuCHPOWdwbbX2gPaM4By/Qt7awzVdqxuIPbENrZ8LcWESgaMxvvnol4TJjLc3elrdKgLw==" saltValue="Eso4AvvWEwKd4v8omUwI4w==" spinCount="100000" sheet="1" objects="1" scenarios="1"/>
  <dataValidations count="1">
    <dataValidation type="list" allowBlank="1" showInputMessage="1" showErrorMessage="1" sqref="F7:F10">
      <formula1>$K$7:$K$9</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8"/>
  <sheetViews>
    <sheetView tabSelected="1" topLeftCell="A34" zoomScale="90" zoomScaleNormal="90" workbookViewId="0">
      <selection activeCell="G39" sqref="G39"/>
    </sheetView>
  </sheetViews>
  <sheetFormatPr baseColWidth="10" defaultRowHeight="15" x14ac:dyDescent="0.25"/>
  <cols>
    <col min="1" max="1" width="11.42578125" style="4"/>
    <col min="2" max="2" width="6.85546875" style="59" customWidth="1"/>
    <col min="3" max="3" width="48" style="77" customWidth="1"/>
    <col min="4" max="4" width="11.85546875" bestFit="1" customWidth="1"/>
    <col min="5" max="5" width="45.28515625" customWidth="1"/>
    <col min="6" max="6" width="25.7109375" customWidth="1"/>
    <col min="7" max="7" width="26.5703125" customWidth="1"/>
    <col min="8" max="8" width="40.28515625" customWidth="1"/>
    <col min="9" max="9" width="28.140625" style="4" customWidth="1"/>
    <col min="10" max="10" width="5.5703125" style="4" hidden="1" customWidth="1"/>
    <col min="11" max="11" width="74.28515625" hidden="1" customWidth="1"/>
    <col min="12" max="14" width="11.42578125" style="4" hidden="1" customWidth="1"/>
    <col min="15" max="15" width="52.85546875" style="4" customWidth="1"/>
    <col min="16" max="25" width="11.42578125" style="4" customWidth="1"/>
    <col min="26" max="41" width="11.42578125" style="4"/>
  </cols>
  <sheetData>
    <row r="1" spans="2:14" s="4" customFormat="1" x14ac:dyDescent="0.25">
      <c r="B1" s="59"/>
      <c r="C1" s="60"/>
    </row>
    <row r="2" spans="2:14" s="4" customFormat="1" ht="15.75" thickBot="1" x14ac:dyDescent="0.3">
      <c r="B2" s="59"/>
      <c r="C2" s="60"/>
    </row>
    <row r="3" spans="2:14" s="4" customFormat="1" ht="19.5" thickBot="1" x14ac:dyDescent="0.35">
      <c r="B3" s="233" t="s">
        <v>207</v>
      </c>
      <c r="C3" s="280"/>
      <c r="D3" s="280"/>
      <c r="E3" s="280"/>
      <c r="F3" s="280"/>
      <c r="G3" s="280"/>
      <c r="H3" s="234"/>
      <c r="I3" s="61"/>
      <c r="J3" s="61"/>
      <c r="K3" s="61"/>
      <c r="L3" s="61"/>
      <c r="M3" s="61"/>
      <c r="N3" s="61"/>
    </row>
    <row r="4" spans="2:14" s="4" customFormat="1" ht="18.75" x14ac:dyDescent="0.3">
      <c r="B4" s="59"/>
      <c r="I4" s="61"/>
      <c r="J4" s="61"/>
      <c r="K4" s="61"/>
      <c r="L4" s="61"/>
      <c r="M4" s="61"/>
      <c r="N4" s="61"/>
    </row>
    <row r="5" spans="2:14" s="4" customFormat="1" ht="15" customHeight="1" x14ac:dyDescent="0.3">
      <c r="B5" s="293" t="s">
        <v>486</v>
      </c>
      <c r="C5" s="294"/>
      <c r="D5" s="294"/>
      <c r="E5" s="294"/>
      <c r="F5" s="294"/>
      <c r="G5" s="294"/>
      <c r="H5" s="295"/>
      <c r="I5" s="61"/>
      <c r="J5" s="61"/>
      <c r="K5" s="61"/>
      <c r="L5" s="61"/>
      <c r="M5" s="61"/>
      <c r="N5" s="61"/>
    </row>
    <row r="6" spans="2:14" s="4" customFormat="1" ht="99.75" customHeight="1" x14ac:dyDescent="0.3">
      <c r="B6" s="296"/>
      <c r="C6" s="297"/>
      <c r="D6" s="297"/>
      <c r="E6" s="297"/>
      <c r="F6" s="297"/>
      <c r="G6" s="297"/>
      <c r="H6" s="298"/>
      <c r="I6" s="61"/>
      <c r="J6" s="61"/>
      <c r="K6" s="61"/>
      <c r="L6" s="61"/>
      <c r="M6" s="61"/>
      <c r="N6" s="61"/>
    </row>
    <row r="7" spans="2:14" s="4" customFormat="1" ht="18.75" x14ac:dyDescent="0.3">
      <c r="B7" s="59"/>
      <c r="C7" s="60"/>
      <c r="I7" s="61"/>
      <c r="J7" s="61"/>
      <c r="K7" s="61"/>
      <c r="L7" s="61"/>
      <c r="M7" s="61"/>
      <c r="N7" s="61"/>
    </row>
    <row r="8" spans="2:14" ht="81.75" customHeight="1" x14ac:dyDescent="0.25">
      <c r="B8" s="8" t="s">
        <v>30</v>
      </c>
      <c r="C8" s="8" t="s">
        <v>77</v>
      </c>
      <c r="D8" s="8" t="s">
        <v>487</v>
      </c>
      <c r="E8" s="8" t="s">
        <v>221</v>
      </c>
      <c r="F8" s="8" t="s">
        <v>488</v>
      </c>
      <c r="G8" s="8" t="s">
        <v>489</v>
      </c>
      <c r="H8" s="8" t="s">
        <v>222</v>
      </c>
      <c r="I8" s="62"/>
      <c r="J8" s="8" t="s">
        <v>30</v>
      </c>
      <c r="K8" s="8" t="s">
        <v>203</v>
      </c>
    </row>
    <row r="9" spans="2:14" ht="24" customHeight="1" x14ac:dyDescent="0.25">
      <c r="B9" s="7">
        <v>1</v>
      </c>
      <c r="C9" s="63" t="s">
        <v>78</v>
      </c>
      <c r="D9" s="2" t="s">
        <v>20</v>
      </c>
      <c r="E9" s="55" t="s">
        <v>490</v>
      </c>
      <c r="F9" s="2" t="s">
        <v>20</v>
      </c>
      <c r="G9" s="2" t="s">
        <v>20</v>
      </c>
      <c r="H9" s="20"/>
      <c r="I9" s="64"/>
      <c r="J9" s="65">
        <v>1</v>
      </c>
      <c r="K9" s="66" t="s">
        <v>71</v>
      </c>
      <c r="M9" s="4" t="s">
        <v>19</v>
      </c>
    </row>
    <row r="10" spans="2:14" ht="24" customHeight="1" x14ac:dyDescent="0.25">
      <c r="B10" s="7">
        <f>+B9+1</f>
        <v>2</v>
      </c>
      <c r="C10" s="63" t="s">
        <v>79</v>
      </c>
      <c r="D10" s="2" t="s">
        <v>20</v>
      </c>
      <c r="E10" s="55" t="s">
        <v>490</v>
      </c>
      <c r="F10" s="2" t="s">
        <v>20</v>
      </c>
      <c r="G10" s="2" t="s">
        <v>20</v>
      </c>
      <c r="H10" s="20"/>
      <c r="I10" s="64"/>
      <c r="J10" s="65">
        <f>+J9+1</f>
        <v>2</v>
      </c>
      <c r="K10" s="66" t="s">
        <v>54</v>
      </c>
      <c r="M10" s="4" t="s">
        <v>20</v>
      </c>
    </row>
    <row r="11" spans="2:14" ht="24" customHeight="1" x14ac:dyDescent="0.25">
      <c r="B11" s="7">
        <f t="shared" ref="B11:B38" si="0">+B10+1</f>
        <v>3</v>
      </c>
      <c r="C11" s="63" t="s">
        <v>80</v>
      </c>
      <c r="D11" s="2" t="s">
        <v>20</v>
      </c>
      <c r="E11" s="55" t="s">
        <v>490</v>
      </c>
      <c r="F11" s="2" t="s">
        <v>20</v>
      </c>
      <c r="G11" s="2" t="s">
        <v>20</v>
      </c>
      <c r="H11" s="20"/>
      <c r="I11" s="64"/>
      <c r="J11" s="65">
        <f t="shared" ref="J11:J26" si="1">+J10+1</f>
        <v>3</v>
      </c>
      <c r="K11" s="66" t="s">
        <v>55</v>
      </c>
    </row>
    <row r="12" spans="2:14" ht="24" customHeight="1" x14ac:dyDescent="0.25">
      <c r="B12" s="7">
        <f t="shared" si="0"/>
        <v>4</v>
      </c>
      <c r="C12" s="63" t="s">
        <v>81</v>
      </c>
      <c r="D12" s="2" t="s">
        <v>20</v>
      </c>
      <c r="E12" s="55" t="s">
        <v>490</v>
      </c>
      <c r="F12" s="2" t="s">
        <v>20</v>
      </c>
      <c r="G12" s="2" t="s">
        <v>20</v>
      </c>
      <c r="H12" s="20"/>
      <c r="I12" s="64"/>
      <c r="J12" s="65">
        <f t="shared" si="1"/>
        <v>4</v>
      </c>
      <c r="K12" s="66" t="s">
        <v>201</v>
      </c>
    </row>
    <row r="13" spans="2:14" ht="24" customHeight="1" x14ac:dyDescent="0.25">
      <c r="B13" s="7">
        <f t="shared" si="0"/>
        <v>5</v>
      </c>
      <c r="C13" s="63" t="s">
        <v>82</v>
      </c>
      <c r="D13" s="2" t="s">
        <v>20</v>
      </c>
      <c r="E13" s="55" t="s">
        <v>490</v>
      </c>
      <c r="F13" s="2" t="s">
        <v>20</v>
      </c>
      <c r="G13" s="2" t="s">
        <v>20</v>
      </c>
      <c r="H13" s="20"/>
      <c r="I13" s="64"/>
      <c r="J13" s="65">
        <f t="shared" si="1"/>
        <v>5</v>
      </c>
      <c r="K13" s="66" t="s">
        <v>70</v>
      </c>
    </row>
    <row r="14" spans="2:14" ht="24" customHeight="1" x14ac:dyDescent="0.25">
      <c r="B14" s="7">
        <f t="shared" si="0"/>
        <v>6</v>
      </c>
      <c r="C14" s="63" t="s">
        <v>83</v>
      </c>
      <c r="D14" s="2" t="s">
        <v>20</v>
      </c>
      <c r="E14" s="55" t="s">
        <v>490</v>
      </c>
      <c r="F14" s="2" t="s">
        <v>20</v>
      </c>
      <c r="G14" s="2" t="s">
        <v>20</v>
      </c>
      <c r="H14" s="20"/>
      <c r="I14" s="64"/>
      <c r="J14" s="65">
        <f t="shared" si="1"/>
        <v>6</v>
      </c>
      <c r="K14" s="66" t="s">
        <v>202</v>
      </c>
    </row>
    <row r="15" spans="2:14" ht="24" customHeight="1" x14ac:dyDescent="0.25">
      <c r="B15" s="7">
        <f t="shared" si="0"/>
        <v>7</v>
      </c>
      <c r="C15" s="63" t="s">
        <v>84</v>
      </c>
      <c r="D15" s="2" t="s">
        <v>20</v>
      </c>
      <c r="E15" s="55" t="s">
        <v>490</v>
      </c>
      <c r="F15" s="2" t="s">
        <v>20</v>
      </c>
      <c r="G15" s="2" t="s">
        <v>20</v>
      </c>
      <c r="H15" s="20"/>
      <c r="I15" s="64"/>
      <c r="J15" s="65">
        <f t="shared" si="1"/>
        <v>7</v>
      </c>
      <c r="K15" s="66" t="s">
        <v>58</v>
      </c>
    </row>
    <row r="16" spans="2:14" ht="24" customHeight="1" x14ac:dyDescent="0.25">
      <c r="B16" s="7">
        <f t="shared" si="0"/>
        <v>8</v>
      </c>
      <c r="C16" s="63" t="s">
        <v>204</v>
      </c>
      <c r="D16" s="2" t="s">
        <v>20</v>
      </c>
      <c r="E16" s="55" t="s">
        <v>490</v>
      </c>
      <c r="F16" s="2" t="s">
        <v>20</v>
      </c>
      <c r="G16" s="2" t="s">
        <v>20</v>
      </c>
      <c r="H16" s="20"/>
      <c r="I16" s="64"/>
      <c r="J16" s="65">
        <f t="shared" si="1"/>
        <v>8</v>
      </c>
      <c r="K16" s="66" t="s">
        <v>60</v>
      </c>
    </row>
    <row r="17" spans="2:11" ht="24" customHeight="1" x14ac:dyDescent="0.25">
      <c r="B17" s="7">
        <f t="shared" si="0"/>
        <v>9</v>
      </c>
      <c r="C17" s="63" t="s">
        <v>517</v>
      </c>
      <c r="D17" s="2" t="s">
        <v>20</v>
      </c>
      <c r="E17" s="55" t="s">
        <v>490</v>
      </c>
      <c r="F17" s="2" t="s">
        <v>20</v>
      </c>
      <c r="G17" s="2" t="s">
        <v>20</v>
      </c>
      <c r="H17" s="20"/>
      <c r="I17" s="64"/>
      <c r="J17" s="65">
        <f t="shared" si="1"/>
        <v>9</v>
      </c>
      <c r="K17" s="66" t="s">
        <v>61</v>
      </c>
    </row>
    <row r="18" spans="2:11" ht="24" customHeight="1" x14ac:dyDescent="0.25">
      <c r="B18" s="7">
        <f t="shared" si="0"/>
        <v>10</v>
      </c>
      <c r="C18" s="63" t="s">
        <v>85</v>
      </c>
      <c r="D18" s="2" t="s">
        <v>20</v>
      </c>
      <c r="E18" s="55" t="s">
        <v>490</v>
      </c>
      <c r="F18" s="2" t="s">
        <v>20</v>
      </c>
      <c r="G18" s="2" t="s">
        <v>20</v>
      </c>
      <c r="H18" s="78"/>
      <c r="J18" s="65">
        <f t="shared" si="1"/>
        <v>10</v>
      </c>
      <c r="K18" s="66" t="s">
        <v>62</v>
      </c>
    </row>
    <row r="19" spans="2:11" ht="24" customHeight="1" x14ac:dyDescent="0.25">
      <c r="B19" s="7">
        <f t="shared" si="0"/>
        <v>11</v>
      </c>
      <c r="C19" s="63" t="s">
        <v>86</v>
      </c>
      <c r="D19" s="2" t="s">
        <v>20</v>
      </c>
      <c r="E19" s="55" t="s">
        <v>490</v>
      </c>
      <c r="F19" s="2" t="s">
        <v>20</v>
      </c>
      <c r="G19" s="2" t="s">
        <v>20</v>
      </c>
      <c r="H19" s="78"/>
      <c r="J19" s="65">
        <f t="shared" si="1"/>
        <v>11</v>
      </c>
      <c r="K19" s="66" t="s">
        <v>63</v>
      </c>
    </row>
    <row r="20" spans="2:11" ht="24" customHeight="1" x14ac:dyDescent="0.25">
      <c r="B20" s="7">
        <f t="shared" si="0"/>
        <v>12</v>
      </c>
      <c r="C20" s="63" t="s">
        <v>87</v>
      </c>
      <c r="D20" s="2" t="s">
        <v>20</v>
      </c>
      <c r="E20" s="55" t="s">
        <v>490</v>
      </c>
      <c r="F20" s="2" t="s">
        <v>20</v>
      </c>
      <c r="G20" s="2" t="s">
        <v>20</v>
      </c>
      <c r="H20" s="78"/>
      <c r="J20" s="65">
        <f t="shared" si="1"/>
        <v>12</v>
      </c>
      <c r="K20" s="66" t="s">
        <v>66</v>
      </c>
    </row>
    <row r="21" spans="2:11" ht="24" customHeight="1" x14ac:dyDescent="0.25">
      <c r="B21" s="7">
        <f t="shared" si="0"/>
        <v>13</v>
      </c>
      <c r="C21" s="63" t="s">
        <v>88</v>
      </c>
      <c r="D21" s="2" t="s">
        <v>20</v>
      </c>
      <c r="E21" s="55" t="s">
        <v>490</v>
      </c>
      <c r="F21" s="2" t="s">
        <v>20</v>
      </c>
      <c r="G21" s="2" t="s">
        <v>20</v>
      </c>
      <c r="H21" s="78"/>
      <c r="J21" s="65">
        <f t="shared" si="1"/>
        <v>13</v>
      </c>
      <c r="K21" s="66" t="s">
        <v>64</v>
      </c>
    </row>
    <row r="22" spans="2:11" ht="24" customHeight="1" x14ac:dyDescent="0.25">
      <c r="B22" s="7">
        <f t="shared" si="0"/>
        <v>14</v>
      </c>
      <c r="C22" s="63" t="s">
        <v>89</v>
      </c>
      <c r="D22" s="2" t="s">
        <v>20</v>
      </c>
      <c r="E22" s="55" t="s">
        <v>490</v>
      </c>
      <c r="F22" s="2" t="s">
        <v>20</v>
      </c>
      <c r="G22" s="2" t="s">
        <v>20</v>
      </c>
      <c r="H22" s="78"/>
      <c r="J22" s="65">
        <f t="shared" si="1"/>
        <v>14</v>
      </c>
      <c r="K22" s="66" t="s">
        <v>65</v>
      </c>
    </row>
    <row r="23" spans="2:11" ht="24" customHeight="1" x14ac:dyDescent="0.25">
      <c r="B23" s="7">
        <f t="shared" si="0"/>
        <v>15</v>
      </c>
      <c r="C23" s="63" t="s">
        <v>90</v>
      </c>
      <c r="D23" s="2" t="s">
        <v>20</v>
      </c>
      <c r="E23" s="55" t="s">
        <v>490</v>
      </c>
      <c r="F23" s="2" t="s">
        <v>20</v>
      </c>
      <c r="G23" s="2" t="s">
        <v>20</v>
      </c>
      <c r="H23" s="78"/>
      <c r="J23" s="65">
        <f t="shared" si="1"/>
        <v>15</v>
      </c>
      <c r="K23" s="66" t="s">
        <v>67</v>
      </c>
    </row>
    <row r="24" spans="2:11" ht="24" customHeight="1" x14ac:dyDescent="0.25">
      <c r="B24" s="7">
        <f t="shared" si="0"/>
        <v>16</v>
      </c>
      <c r="C24" s="63" t="s">
        <v>91</v>
      </c>
      <c r="D24" s="2" t="s">
        <v>20</v>
      </c>
      <c r="E24" s="55" t="s">
        <v>490</v>
      </c>
      <c r="F24" s="2" t="s">
        <v>20</v>
      </c>
      <c r="G24" s="2" t="s">
        <v>20</v>
      </c>
      <c r="H24" s="78"/>
      <c r="J24" s="65">
        <f t="shared" si="1"/>
        <v>16</v>
      </c>
      <c r="K24" s="66" t="s">
        <v>68</v>
      </c>
    </row>
    <row r="25" spans="2:11" ht="24" customHeight="1" x14ac:dyDescent="0.25">
      <c r="B25" s="7">
        <f t="shared" si="0"/>
        <v>17</v>
      </c>
      <c r="C25" s="63" t="s">
        <v>92</v>
      </c>
      <c r="D25" s="2" t="s">
        <v>20</v>
      </c>
      <c r="E25" s="55" t="s">
        <v>490</v>
      </c>
      <c r="F25" s="2" t="s">
        <v>20</v>
      </c>
      <c r="G25" s="2" t="s">
        <v>20</v>
      </c>
      <c r="H25" s="78"/>
      <c r="J25" s="65">
        <f t="shared" si="1"/>
        <v>17</v>
      </c>
      <c r="K25" s="66" t="s">
        <v>69</v>
      </c>
    </row>
    <row r="26" spans="2:11" ht="24" customHeight="1" x14ac:dyDescent="0.25">
      <c r="B26" s="7">
        <f t="shared" si="0"/>
        <v>18</v>
      </c>
      <c r="C26" s="63" t="s">
        <v>93</v>
      </c>
      <c r="D26" s="2" t="s">
        <v>20</v>
      </c>
      <c r="E26" s="55" t="s">
        <v>490</v>
      </c>
      <c r="F26" s="2" t="s">
        <v>20</v>
      </c>
      <c r="G26" s="2" t="s">
        <v>20</v>
      </c>
      <c r="H26" s="78"/>
      <c r="J26" s="65">
        <f t="shared" si="1"/>
        <v>18</v>
      </c>
      <c r="K26" s="66" t="s">
        <v>205</v>
      </c>
    </row>
    <row r="27" spans="2:11" ht="24" customHeight="1" x14ac:dyDescent="0.25">
      <c r="B27" s="7">
        <f t="shared" si="0"/>
        <v>19</v>
      </c>
      <c r="C27" s="63" t="s">
        <v>94</v>
      </c>
      <c r="D27" s="2" t="s">
        <v>20</v>
      </c>
      <c r="E27" s="55" t="s">
        <v>490</v>
      </c>
      <c r="F27" s="2" t="s">
        <v>20</v>
      </c>
      <c r="G27" s="2" t="s">
        <v>20</v>
      </c>
      <c r="H27" s="78"/>
      <c r="K27" s="154" t="s">
        <v>490</v>
      </c>
    </row>
    <row r="28" spans="2:11" ht="24" customHeight="1" x14ac:dyDescent="0.25">
      <c r="B28" s="7">
        <f t="shared" si="0"/>
        <v>20</v>
      </c>
      <c r="C28" s="63" t="s">
        <v>95</v>
      </c>
      <c r="D28" s="2" t="s">
        <v>20</v>
      </c>
      <c r="E28" s="55" t="s">
        <v>490</v>
      </c>
      <c r="F28" s="2" t="s">
        <v>20</v>
      </c>
      <c r="G28" s="2" t="s">
        <v>20</v>
      </c>
      <c r="H28" s="78"/>
      <c r="K28" s="4"/>
    </row>
    <row r="29" spans="2:11" ht="24" customHeight="1" x14ac:dyDescent="0.25">
      <c r="B29" s="7">
        <f t="shared" si="0"/>
        <v>21</v>
      </c>
      <c r="C29" s="63" t="s">
        <v>96</v>
      </c>
      <c r="D29" s="2" t="s">
        <v>20</v>
      </c>
      <c r="E29" s="55" t="s">
        <v>490</v>
      </c>
      <c r="F29" s="2" t="s">
        <v>20</v>
      </c>
      <c r="G29" s="2" t="s">
        <v>20</v>
      </c>
      <c r="H29" s="78"/>
      <c r="K29" s="4"/>
    </row>
    <row r="30" spans="2:11" ht="24" customHeight="1" x14ac:dyDescent="0.25">
      <c r="B30" s="7">
        <f t="shared" si="0"/>
        <v>22</v>
      </c>
      <c r="C30" s="63" t="s">
        <v>97</v>
      </c>
      <c r="D30" s="2" t="s">
        <v>20</v>
      </c>
      <c r="E30" s="55" t="s">
        <v>490</v>
      </c>
      <c r="F30" s="2" t="s">
        <v>20</v>
      </c>
      <c r="G30" s="2" t="s">
        <v>20</v>
      </c>
      <c r="H30" s="78"/>
      <c r="K30" s="4"/>
    </row>
    <row r="31" spans="2:11" ht="24" customHeight="1" x14ac:dyDescent="0.25">
      <c r="B31" s="7">
        <f t="shared" si="0"/>
        <v>23</v>
      </c>
      <c r="C31" s="63" t="s">
        <v>98</v>
      </c>
      <c r="D31" s="2" t="s">
        <v>20</v>
      </c>
      <c r="E31" s="55" t="s">
        <v>490</v>
      </c>
      <c r="F31" s="2" t="s">
        <v>20</v>
      </c>
      <c r="G31" s="2" t="s">
        <v>20</v>
      </c>
      <c r="H31" s="78"/>
      <c r="K31" s="4"/>
    </row>
    <row r="32" spans="2:11" ht="24" customHeight="1" x14ac:dyDescent="0.25">
      <c r="B32" s="7">
        <f t="shared" si="0"/>
        <v>24</v>
      </c>
      <c r="C32" s="63" t="s">
        <v>99</v>
      </c>
      <c r="D32" s="2" t="s">
        <v>20</v>
      </c>
      <c r="E32" s="55" t="s">
        <v>490</v>
      </c>
      <c r="F32" s="2" t="s">
        <v>20</v>
      </c>
      <c r="G32" s="2" t="s">
        <v>20</v>
      </c>
      <c r="H32" s="78"/>
      <c r="K32" s="4"/>
    </row>
    <row r="33" spans="2:11" ht="24" customHeight="1" x14ac:dyDescent="0.25">
      <c r="B33" s="7">
        <f t="shared" si="0"/>
        <v>25</v>
      </c>
      <c r="C33" s="63" t="s">
        <v>100</v>
      </c>
      <c r="D33" s="2" t="s">
        <v>20</v>
      </c>
      <c r="E33" s="55" t="s">
        <v>490</v>
      </c>
      <c r="F33" s="2" t="s">
        <v>20</v>
      </c>
      <c r="G33" s="2" t="s">
        <v>20</v>
      </c>
      <c r="H33" s="78"/>
      <c r="K33" s="4"/>
    </row>
    <row r="34" spans="2:11" ht="24" customHeight="1" x14ac:dyDescent="0.25">
      <c r="B34" s="7">
        <f t="shared" si="0"/>
        <v>26</v>
      </c>
      <c r="C34" s="63" t="s">
        <v>101</v>
      </c>
      <c r="D34" s="2" t="s">
        <v>20</v>
      </c>
      <c r="E34" s="55" t="s">
        <v>490</v>
      </c>
      <c r="F34" s="2" t="s">
        <v>20</v>
      </c>
      <c r="G34" s="2" t="s">
        <v>20</v>
      </c>
      <c r="H34" s="78"/>
      <c r="K34" s="4"/>
    </row>
    <row r="35" spans="2:11" ht="24" customHeight="1" x14ac:dyDescent="0.25">
      <c r="B35" s="7">
        <f t="shared" si="0"/>
        <v>27</v>
      </c>
      <c r="C35" s="63" t="s">
        <v>102</v>
      </c>
      <c r="D35" s="2" t="s">
        <v>20</v>
      </c>
      <c r="E35" s="55" t="s">
        <v>490</v>
      </c>
      <c r="F35" s="2" t="s">
        <v>20</v>
      </c>
      <c r="G35" s="2" t="s">
        <v>20</v>
      </c>
      <c r="H35" s="78"/>
      <c r="K35" s="4"/>
    </row>
    <row r="36" spans="2:11" ht="24" customHeight="1" x14ac:dyDescent="0.25">
      <c r="B36" s="7">
        <f t="shared" si="0"/>
        <v>28</v>
      </c>
      <c r="C36" s="63" t="s">
        <v>103</v>
      </c>
      <c r="D36" s="2" t="s">
        <v>20</v>
      </c>
      <c r="E36" s="55" t="s">
        <v>490</v>
      </c>
      <c r="F36" s="2" t="s">
        <v>20</v>
      </c>
      <c r="G36" s="2" t="s">
        <v>20</v>
      </c>
      <c r="H36" s="78"/>
      <c r="K36" s="4"/>
    </row>
    <row r="37" spans="2:11" ht="24" customHeight="1" x14ac:dyDescent="0.25">
      <c r="B37" s="7">
        <f t="shared" si="0"/>
        <v>29</v>
      </c>
      <c r="C37" s="63" t="s">
        <v>104</v>
      </c>
      <c r="D37" s="2" t="s">
        <v>20</v>
      </c>
      <c r="E37" s="55" t="s">
        <v>490</v>
      </c>
      <c r="F37" s="2" t="s">
        <v>20</v>
      </c>
      <c r="G37" s="2" t="s">
        <v>20</v>
      </c>
      <c r="H37" s="78"/>
      <c r="K37" s="4"/>
    </row>
    <row r="38" spans="2:11" ht="24" customHeight="1" x14ac:dyDescent="0.25">
      <c r="B38" s="7">
        <f t="shared" si="0"/>
        <v>30</v>
      </c>
      <c r="C38" s="63" t="s">
        <v>105</v>
      </c>
      <c r="D38" s="2" t="s">
        <v>20</v>
      </c>
      <c r="E38" s="55" t="s">
        <v>490</v>
      </c>
      <c r="F38" s="2" t="s">
        <v>20</v>
      </c>
      <c r="G38" s="2" t="s">
        <v>20</v>
      </c>
      <c r="H38" s="5"/>
      <c r="K38" s="4"/>
    </row>
    <row r="39" spans="2:11" s="4" customFormat="1" ht="30" x14ac:dyDescent="0.25">
      <c r="C39" s="67" t="s">
        <v>208</v>
      </c>
      <c r="D39" s="7">
        <f>+COUNTIF(D9:D38,"SI")</f>
        <v>0</v>
      </c>
      <c r="E39" s="68" t="s">
        <v>211</v>
      </c>
      <c r="F39" s="7">
        <f>+COUNTIF(F9:F38,"SI")</f>
        <v>0</v>
      </c>
      <c r="G39" s="7">
        <f>+COUNTIF(G9:G38,"SI")</f>
        <v>0</v>
      </c>
    </row>
    <row r="40" spans="2:11" s="4" customFormat="1" x14ac:dyDescent="0.25">
      <c r="C40" s="67" t="s">
        <v>209</v>
      </c>
      <c r="D40" s="7">
        <f>+B38</f>
        <v>30</v>
      </c>
      <c r="E40" s="68" t="s">
        <v>209</v>
      </c>
      <c r="F40" s="7">
        <f>+B38</f>
        <v>30</v>
      </c>
      <c r="G40" s="7">
        <f>+B38</f>
        <v>30</v>
      </c>
    </row>
    <row r="41" spans="2:11" s="4" customFormat="1" ht="30" x14ac:dyDescent="0.25">
      <c r="C41" s="67" t="s">
        <v>210</v>
      </c>
      <c r="D41" s="15">
        <f>+D39/D40</f>
        <v>0</v>
      </c>
      <c r="E41" s="68" t="s">
        <v>212</v>
      </c>
      <c r="F41" s="15">
        <f>+F39/F40</f>
        <v>0</v>
      </c>
      <c r="G41" s="15">
        <f>+G39/G40</f>
        <v>0</v>
      </c>
    </row>
    <row r="42" spans="2:11" s="4" customFormat="1" x14ac:dyDescent="0.25">
      <c r="B42" s="59"/>
      <c r="C42" s="69"/>
    </row>
    <row r="43" spans="2:11" s="4" customFormat="1" x14ac:dyDescent="0.25">
      <c r="B43" s="59"/>
      <c r="C43" s="69"/>
    </row>
    <row r="44" spans="2:11" s="4" customFormat="1" ht="138" customHeight="1" x14ac:dyDescent="0.25">
      <c r="B44" s="8" t="s">
        <v>30</v>
      </c>
      <c r="C44" s="8" t="s">
        <v>106</v>
      </c>
      <c r="D44" s="8" t="str">
        <f>+D8</f>
        <v>¿Se realiza?</v>
      </c>
      <c r="E44" s="8" t="str">
        <f>+E8</f>
        <v>¿Quién lo realiza la mayor parte de las veces?</v>
      </c>
      <c r="F44" s="8" t="str">
        <f>+F8</f>
        <v>Ya sea que realice o no el procedimiento en su UPSS-MR
¿Alguien en su equipo ha sido capacitado en el procedimiento?</v>
      </c>
      <c r="G44" s="8" t="str">
        <f>+G8</f>
        <v>¿Considera que cuenta con el equipamiento e insumos necesarios para ejecutar el procedimiento adecuadamente?</v>
      </c>
      <c r="H44" s="8" t="str">
        <f>+H8</f>
        <v>COMENTARIOS / OBSERVACIONES, EN CASO LA RESPUESTA A LAS 2 PREGUNTAS ANTERIORES ES NEGATIVA</v>
      </c>
    </row>
    <row r="45" spans="2:11" s="4" customFormat="1" ht="28.5" customHeight="1" x14ac:dyDescent="0.25">
      <c r="B45" s="7">
        <v>1</v>
      </c>
      <c r="C45" s="70" t="s">
        <v>107</v>
      </c>
      <c r="D45" s="2" t="s">
        <v>20</v>
      </c>
      <c r="E45" s="55" t="s">
        <v>490</v>
      </c>
      <c r="F45" s="2" t="s">
        <v>20</v>
      </c>
      <c r="G45" s="2" t="s">
        <v>20</v>
      </c>
      <c r="H45" s="20"/>
    </row>
    <row r="46" spans="2:11" s="4" customFormat="1" ht="28.5" customHeight="1" x14ac:dyDescent="0.25">
      <c r="B46" s="7">
        <f>+B45+1</f>
        <v>2</v>
      </c>
      <c r="C46" s="70" t="s">
        <v>108</v>
      </c>
      <c r="D46" s="2" t="s">
        <v>20</v>
      </c>
      <c r="E46" s="55" t="s">
        <v>490</v>
      </c>
      <c r="F46" s="2" t="s">
        <v>20</v>
      </c>
      <c r="G46" s="2" t="s">
        <v>20</v>
      </c>
      <c r="H46" s="20"/>
    </row>
    <row r="47" spans="2:11" s="4" customFormat="1" ht="28.5" customHeight="1" x14ac:dyDescent="0.25">
      <c r="B47" s="7">
        <f t="shared" ref="B47:B49" si="2">+B46+1</f>
        <v>3</v>
      </c>
      <c r="C47" s="70" t="s">
        <v>206</v>
      </c>
      <c r="D47" s="2" t="s">
        <v>20</v>
      </c>
      <c r="E47" s="55" t="s">
        <v>490</v>
      </c>
      <c r="F47" s="2" t="s">
        <v>20</v>
      </c>
      <c r="G47" s="2" t="s">
        <v>20</v>
      </c>
      <c r="H47" s="20"/>
    </row>
    <row r="48" spans="2:11" s="4" customFormat="1" ht="28.5" customHeight="1" x14ac:dyDescent="0.25">
      <c r="B48" s="7">
        <f t="shared" si="2"/>
        <v>4</v>
      </c>
      <c r="C48" s="70" t="s">
        <v>109</v>
      </c>
      <c r="D48" s="2" t="s">
        <v>20</v>
      </c>
      <c r="E48" s="55" t="s">
        <v>490</v>
      </c>
      <c r="F48" s="2" t="s">
        <v>20</v>
      </c>
      <c r="G48" s="2" t="s">
        <v>20</v>
      </c>
      <c r="H48" s="20"/>
    </row>
    <row r="49" spans="2:8" s="4" customFormat="1" ht="28.5" customHeight="1" x14ac:dyDescent="0.25">
      <c r="B49" s="7">
        <f t="shared" si="2"/>
        <v>5</v>
      </c>
      <c r="C49" s="70" t="s">
        <v>110</v>
      </c>
      <c r="D49" s="2" t="s">
        <v>20</v>
      </c>
      <c r="E49" s="55" t="s">
        <v>490</v>
      </c>
      <c r="F49" s="2" t="s">
        <v>20</v>
      </c>
      <c r="G49" s="2" t="s">
        <v>20</v>
      </c>
      <c r="H49" s="20"/>
    </row>
    <row r="50" spans="2:8" s="4" customFormat="1" ht="30" x14ac:dyDescent="0.25">
      <c r="C50" s="67" t="str">
        <f>+C39</f>
        <v>N° total de procedimientos que realizan</v>
      </c>
      <c r="D50" s="7">
        <f>+COUNTIF(D45:D49,"SI")</f>
        <v>0</v>
      </c>
      <c r="E50" s="71" t="str">
        <f>+E39</f>
        <v>N° total de procedimientos que saben
 y pueden hacer</v>
      </c>
      <c r="F50" s="7">
        <f>+COUNTIF(F45:F49,"SI")</f>
        <v>0</v>
      </c>
      <c r="G50" s="7">
        <f>+COUNTIF(G45:G49,"SI")</f>
        <v>0</v>
      </c>
    </row>
    <row r="51" spans="2:8" s="4" customFormat="1" x14ac:dyDescent="0.25">
      <c r="C51" s="67" t="str">
        <f t="shared" ref="C51:C52" si="3">+C40</f>
        <v>N° total de procedimientos</v>
      </c>
      <c r="D51" s="7">
        <f>+B49</f>
        <v>5</v>
      </c>
      <c r="E51" s="71" t="str">
        <f t="shared" ref="E51:E52" si="4">+E40</f>
        <v>N° total de procedimientos</v>
      </c>
      <c r="F51" s="7">
        <f>+B49</f>
        <v>5</v>
      </c>
      <c r="G51" s="7">
        <f>+B49</f>
        <v>5</v>
      </c>
    </row>
    <row r="52" spans="2:8" s="4" customFormat="1" ht="30" x14ac:dyDescent="0.25">
      <c r="C52" s="67" t="str">
        <f t="shared" si="3"/>
        <v>% de procedimientos que realizan</v>
      </c>
      <c r="D52" s="15">
        <f>+D50/D51</f>
        <v>0</v>
      </c>
      <c r="E52" s="71" t="str">
        <f t="shared" si="4"/>
        <v>% de procedimientos que saben
y pueden hacer</v>
      </c>
      <c r="F52" s="15">
        <f>+F50/F51</f>
        <v>0</v>
      </c>
      <c r="G52" s="15">
        <f>+G50/G51</f>
        <v>0</v>
      </c>
    </row>
    <row r="53" spans="2:8" s="4" customFormat="1" x14ac:dyDescent="0.25">
      <c r="B53" s="59"/>
      <c r="C53" s="69"/>
    </row>
    <row r="54" spans="2:8" s="4" customFormat="1" x14ac:dyDescent="0.25">
      <c r="B54" s="59"/>
      <c r="C54" s="69"/>
    </row>
    <row r="55" spans="2:8" s="4" customFormat="1" x14ac:dyDescent="0.25">
      <c r="B55" s="59"/>
      <c r="C55" s="69"/>
    </row>
    <row r="56" spans="2:8" s="4" customFormat="1" ht="129" customHeight="1" x14ac:dyDescent="0.25">
      <c r="B56" s="8" t="s">
        <v>30</v>
      </c>
      <c r="C56" s="8" t="s">
        <v>111</v>
      </c>
      <c r="D56" s="8" t="str">
        <f>+D44</f>
        <v>¿Se realiza?</v>
      </c>
      <c r="E56" s="8" t="str">
        <f t="shared" ref="E56:H56" si="5">+E44</f>
        <v>¿Quién lo realiza la mayor parte de las veces?</v>
      </c>
      <c r="F56" s="8" t="str">
        <f t="shared" si="5"/>
        <v>Ya sea que realice o no el procedimiento en su UPSS-MR
¿Alguien en su equipo ha sido capacitado en el procedimiento?</v>
      </c>
      <c r="G56" s="8" t="str">
        <f t="shared" si="5"/>
        <v>¿Considera que cuenta con el equipamiento e insumos necesarios para ejecutar el procedimiento adecuadamente?</v>
      </c>
      <c r="H56" s="8" t="str">
        <f t="shared" si="5"/>
        <v>COMENTARIOS / OBSERVACIONES, EN CASO LA RESPUESTA A LAS 2 PREGUNTAS ANTERIORES ES NEGATIVA</v>
      </c>
    </row>
    <row r="57" spans="2:8" s="4" customFormat="1" ht="26.25" customHeight="1" x14ac:dyDescent="0.25">
      <c r="B57" s="7">
        <v>1</v>
      </c>
      <c r="C57" s="70" t="s">
        <v>112</v>
      </c>
      <c r="D57" s="2" t="s">
        <v>20</v>
      </c>
      <c r="E57" s="55" t="s">
        <v>490</v>
      </c>
      <c r="F57" s="2" t="s">
        <v>20</v>
      </c>
      <c r="G57" s="2" t="s">
        <v>20</v>
      </c>
      <c r="H57" s="20"/>
    </row>
    <row r="58" spans="2:8" s="4" customFormat="1" ht="26.25" customHeight="1" x14ac:dyDescent="0.25">
      <c r="B58" s="7">
        <f>+B57+1</f>
        <v>2</v>
      </c>
      <c r="C58" s="70" t="s">
        <v>113</v>
      </c>
      <c r="D58" s="2" t="s">
        <v>20</v>
      </c>
      <c r="E58" s="55" t="s">
        <v>490</v>
      </c>
      <c r="F58" s="2" t="s">
        <v>20</v>
      </c>
      <c r="G58" s="2" t="s">
        <v>20</v>
      </c>
      <c r="H58" s="20"/>
    </row>
    <row r="59" spans="2:8" s="4" customFormat="1" ht="26.25" customHeight="1" x14ac:dyDescent="0.25">
      <c r="B59" s="7">
        <f t="shared" ref="B59:B84" si="6">+B58+1</f>
        <v>3</v>
      </c>
      <c r="C59" s="70" t="s">
        <v>114</v>
      </c>
      <c r="D59" s="2" t="s">
        <v>20</v>
      </c>
      <c r="E59" s="55" t="s">
        <v>490</v>
      </c>
      <c r="F59" s="2" t="s">
        <v>20</v>
      </c>
      <c r="G59" s="2" t="s">
        <v>20</v>
      </c>
      <c r="H59" s="20"/>
    </row>
    <row r="60" spans="2:8" s="4" customFormat="1" ht="26.25" customHeight="1" x14ac:dyDescent="0.25">
      <c r="B60" s="7">
        <f t="shared" si="6"/>
        <v>4</v>
      </c>
      <c r="C60" s="70" t="s">
        <v>115</v>
      </c>
      <c r="D60" s="2" t="s">
        <v>20</v>
      </c>
      <c r="E60" s="55" t="s">
        <v>490</v>
      </c>
      <c r="F60" s="2" t="s">
        <v>20</v>
      </c>
      <c r="G60" s="2" t="s">
        <v>20</v>
      </c>
      <c r="H60" s="20"/>
    </row>
    <row r="61" spans="2:8" s="4" customFormat="1" ht="26.25" customHeight="1" x14ac:dyDescent="0.25">
      <c r="B61" s="7">
        <f t="shared" si="6"/>
        <v>5</v>
      </c>
      <c r="C61" s="70" t="s">
        <v>116</v>
      </c>
      <c r="D61" s="2" t="s">
        <v>20</v>
      </c>
      <c r="E61" s="55" t="s">
        <v>490</v>
      </c>
      <c r="F61" s="2" t="s">
        <v>20</v>
      </c>
      <c r="G61" s="2" t="s">
        <v>20</v>
      </c>
      <c r="H61" s="20"/>
    </row>
    <row r="62" spans="2:8" s="4" customFormat="1" ht="26.25" customHeight="1" x14ac:dyDescent="0.25">
      <c r="B62" s="7">
        <f t="shared" si="6"/>
        <v>6</v>
      </c>
      <c r="C62" s="70" t="s">
        <v>117</v>
      </c>
      <c r="D62" s="2" t="s">
        <v>20</v>
      </c>
      <c r="E62" s="55" t="s">
        <v>490</v>
      </c>
      <c r="F62" s="2" t="s">
        <v>20</v>
      </c>
      <c r="G62" s="2" t="s">
        <v>20</v>
      </c>
      <c r="H62" s="20"/>
    </row>
    <row r="63" spans="2:8" s="4" customFormat="1" ht="26.25" customHeight="1" x14ac:dyDescent="0.25">
      <c r="B63" s="7">
        <f t="shared" si="6"/>
        <v>7</v>
      </c>
      <c r="C63" s="70" t="s">
        <v>118</v>
      </c>
      <c r="D63" s="2" t="s">
        <v>20</v>
      </c>
      <c r="E63" s="55" t="s">
        <v>490</v>
      </c>
      <c r="F63" s="2" t="s">
        <v>20</v>
      </c>
      <c r="G63" s="2" t="s">
        <v>20</v>
      </c>
      <c r="H63" s="20"/>
    </row>
    <row r="64" spans="2:8" s="4" customFormat="1" ht="26.25" customHeight="1" x14ac:dyDescent="0.25">
      <c r="B64" s="7">
        <f t="shared" si="6"/>
        <v>8</v>
      </c>
      <c r="C64" s="70" t="s">
        <v>119</v>
      </c>
      <c r="D64" s="2" t="s">
        <v>20</v>
      </c>
      <c r="E64" s="55" t="s">
        <v>490</v>
      </c>
      <c r="F64" s="2" t="s">
        <v>20</v>
      </c>
      <c r="G64" s="2" t="s">
        <v>20</v>
      </c>
      <c r="H64" s="20"/>
    </row>
    <row r="65" spans="2:8" s="4" customFormat="1" ht="26.25" customHeight="1" x14ac:dyDescent="0.25">
      <c r="B65" s="7">
        <f t="shared" si="6"/>
        <v>9</v>
      </c>
      <c r="C65" s="70" t="s">
        <v>120</v>
      </c>
      <c r="D65" s="2" t="s">
        <v>20</v>
      </c>
      <c r="E65" s="55" t="s">
        <v>490</v>
      </c>
      <c r="F65" s="2" t="s">
        <v>20</v>
      </c>
      <c r="G65" s="2" t="s">
        <v>20</v>
      </c>
      <c r="H65" s="20"/>
    </row>
    <row r="66" spans="2:8" s="4" customFormat="1" ht="26.25" customHeight="1" x14ac:dyDescent="0.25">
      <c r="B66" s="7">
        <f t="shared" si="6"/>
        <v>10</v>
      </c>
      <c r="C66" s="70" t="s">
        <v>121</v>
      </c>
      <c r="D66" s="2" t="s">
        <v>20</v>
      </c>
      <c r="E66" s="55" t="s">
        <v>490</v>
      </c>
      <c r="F66" s="2" t="s">
        <v>20</v>
      </c>
      <c r="G66" s="2" t="s">
        <v>20</v>
      </c>
      <c r="H66" s="78"/>
    </row>
    <row r="67" spans="2:8" s="4" customFormat="1" ht="26.25" customHeight="1" x14ac:dyDescent="0.25">
      <c r="B67" s="7">
        <f t="shared" si="6"/>
        <v>11</v>
      </c>
      <c r="C67" s="70" t="s">
        <v>122</v>
      </c>
      <c r="D67" s="2" t="s">
        <v>20</v>
      </c>
      <c r="E67" s="55" t="s">
        <v>490</v>
      </c>
      <c r="F67" s="2" t="s">
        <v>20</v>
      </c>
      <c r="G67" s="2" t="s">
        <v>20</v>
      </c>
      <c r="H67" s="78"/>
    </row>
    <row r="68" spans="2:8" s="4" customFormat="1" ht="26.25" customHeight="1" x14ac:dyDescent="0.25">
      <c r="B68" s="7">
        <f t="shared" si="6"/>
        <v>12</v>
      </c>
      <c r="C68" s="70" t="s">
        <v>123</v>
      </c>
      <c r="D68" s="2" t="s">
        <v>20</v>
      </c>
      <c r="E68" s="55" t="s">
        <v>490</v>
      </c>
      <c r="F68" s="2" t="s">
        <v>20</v>
      </c>
      <c r="G68" s="2" t="s">
        <v>20</v>
      </c>
      <c r="H68" s="78"/>
    </row>
    <row r="69" spans="2:8" s="4" customFormat="1" ht="26.25" customHeight="1" x14ac:dyDescent="0.25">
      <c r="B69" s="7">
        <f t="shared" si="6"/>
        <v>13</v>
      </c>
      <c r="C69" s="70" t="s">
        <v>124</v>
      </c>
      <c r="D69" s="2" t="s">
        <v>20</v>
      </c>
      <c r="E69" s="55" t="s">
        <v>490</v>
      </c>
      <c r="F69" s="2" t="s">
        <v>20</v>
      </c>
      <c r="G69" s="2" t="s">
        <v>20</v>
      </c>
      <c r="H69" s="78"/>
    </row>
    <row r="70" spans="2:8" s="4" customFormat="1" ht="26.25" customHeight="1" x14ac:dyDescent="0.25">
      <c r="B70" s="7">
        <f t="shared" si="6"/>
        <v>14</v>
      </c>
      <c r="C70" s="70" t="s">
        <v>125</v>
      </c>
      <c r="D70" s="2" t="s">
        <v>20</v>
      </c>
      <c r="E70" s="55" t="s">
        <v>490</v>
      </c>
      <c r="F70" s="2" t="s">
        <v>20</v>
      </c>
      <c r="G70" s="2" t="s">
        <v>20</v>
      </c>
      <c r="H70" s="78"/>
    </row>
    <row r="71" spans="2:8" s="4" customFormat="1" ht="26.25" customHeight="1" x14ac:dyDescent="0.25">
      <c r="B71" s="7">
        <f t="shared" si="6"/>
        <v>15</v>
      </c>
      <c r="C71" s="70" t="s">
        <v>126</v>
      </c>
      <c r="D71" s="2" t="s">
        <v>20</v>
      </c>
      <c r="E71" s="55" t="s">
        <v>490</v>
      </c>
      <c r="F71" s="2" t="s">
        <v>20</v>
      </c>
      <c r="G71" s="2" t="s">
        <v>20</v>
      </c>
      <c r="H71" s="78"/>
    </row>
    <row r="72" spans="2:8" s="4" customFormat="1" ht="26.25" customHeight="1" x14ac:dyDescent="0.25">
      <c r="B72" s="7">
        <f t="shared" si="6"/>
        <v>16</v>
      </c>
      <c r="C72" s="70" t="s">
        <v>127</v>
      </c>
      <c r="D72" s="2" t="s">
        <v>20</v>
      </c>
      <c r="E72" s="55" t="s">
        <v>490</v>
      </c>
      <c r="F72" s="2" t="s">
        <v>20</v>
      </c>
      <c r="G72" s="2" t="s">
        <v>20</v>
      </c>
      <c r="H72" s="78"/>
    </row>
    <row r="73" spans="2:8" s="4" customFormat="1" ht="26.25" customHeight="1" x14ac:dyDescent="0.25">
      <c r="B73" s="7">
        <f t="shared" si="6"/>
        <v>17</v>
      </c>
      <c r="C73" s="70" t="s">
        <v>128</v>
      </c>
      <c r="D73" s="2" t="s">
        <v>20</v>
      </c>
      <c r="E73" s="55" t="s">
        <v>490</v>
      </c>
      <c r="F73" s="2" t="s">
        <v>20</v>
      </c>
      <c r="G73" s="2" t="s">
        <v>20</v>
      </c>
      <c r="H73" s="78"/>
    </row>
    <row r="74" spans="2:8" s="4" customFormat="1" ht="26.25" customHeight="1" x14ac:dyDescent="0.25">
      <c r="B74" s="7">
        <f t="shared" si="6"/>
        <v>18</v>
      </c>
      <c r="C74" s="70" t="s">
        <v>129</v>
      </c>
      <c r="D74" s="2" t="s">
        <v>20</v>
      </c>
      <c r="E74" s="55" t="s">
        <v>490</v>
      </c>
      <c r="F74" s="2" t="s">
        <v>20</v>
      </c>
      <c r="G74" s="2" t="s">
        <v>20</v>
      </c>
      <c r="H74" s="78"/>
    </row>
    <row r="75" spans="2:8" s="4" customFormat="1" ht="26.25" customHeight="1" x14ac:dyDescent="0.25">
      <c r="B75" s="7">
        <f t="shared" si="6"/>
        <v>19</v>
      </c>
      <c r="C75" s="70" t="s">
        <v>130</v>
      </c>
      <c r="D75" s="2" t="s">
        <v>20</v>
      </c>
      <c r="E75" s="55" t="s">
        <v>490</v>
      </c>
      <c r="F75" s="2" t="s">
        <v>20</v>
      </c>
      <c r="G75" s="2" t="s">
        <v>20</v>
      </c>
      <c r="H75" s="78"/>
    </row>
    <row r="76" spans="2:8" s="4" customFormat="1" ht="26.25" customHeight="1" x14ac:dyDescent="0.25">
      <c r="B76" s="7">
        <f t="shared" si="6"/>
        <v>20</v>
      </c>
      <c r="C76" s="70" t="s">
        <v>131</v>
      </c>
      <c r="D76" s="2" t="s">
        <v>20</v>
      </c>
      <c r="E76" s="55" t="s">
        <v>490</v>
      </c>
      <c r="F76" s="2" t="s">
        <v>20</v>
      </c>
      <c r="G76" s="2" t="s">
        <v>20</v>
      </c>
      <c r="H76" s="78"/>
    </row>
    <row r="77" spans="2:8" s="4" customFormat="1" ht="26.25" customHeight="1" x14ac:dyDescent="0.25">
      <c r="B77" s="7">
        <f t="shared" si="6"/>
        <v>21</v>
      </c>
      <c r="C77" s="70" t="s">
        <v>132</v>
      </c>
      <c r="D77" s="2" t="s">
        <v>20</v>
      </c>
      <c r="E77" s="55" t="s">
        <v>490</v>
      </c>
      <c r="F77" s="2" t="s">
        <v>20</v>
      </c>
      <c r="G77" s="2" t="s">
        <v>20</v>
      </c>
      <c r="H77" s="78"/>
    </row>
    <row r="78" spans="2:8" s="4" customFormat="1" ht="26.25" customHeight="1" x14ac:dyDescent="0.25">
      <c r="B78" s="7">
        <f t="shared" si="6"/>
        <v>22</v>
      </c>
      <c r="C78" s="70" t="s">
        <v>133</v>
      </c>
      <c r="D78" s="2" t="s">
        <v>20</v>
      </c>
      <c r="E78" s="55" t="s">
        <v>490</v>
      </c>
      <c r="F78" s="2" t="s">
        <v>20</v>
      </c>
      <c r="G78" s="2" t="s">
        <v>20</v>
      </c>
      <c r="H78" s="78"/>
    </row>
    <row r="79" spans="2:8" s="4" customFormat="1" ht="26.25" customHeight="1" x14ac:dyDescent="0.25">
      <c r="B79" s="7">
        <f t="shared" si="6"/>
        <v>23</v>
      </c>
      <c r="C79" s="70" t="s">
        <v>518</v>
      </c>
      <c r="D79" s="2" t="s">
        <v>20</v>
      </c>
      <c r="E79" s="55" t="s">
        <v>490</v>
      </c>
      <c r="F79" s="2" t="s">
        <v>20</v>
      </c>
      <c r="G79" s="2" t="s">
        <v>20</v>
      </c>
      <c r="H79" s="78"/>
    </row>
    <row r="80" spans="2:8" s="4" customFormat="1" ht="26.25" customHeight="1" x14ac:dyDescent="0.25">
      <c r="B80" s="7">
        <f t="shared" si="6"/>
        <v>24</v>
      </c>
      <c r="C80" s="70" t="s">
        <v>134</v>
      </c>
      <c r="D80" s="2" t="s">
        <v>20</v>
      </c>
      <c r="E80" s="55" t="s">
        <v>490</v>
      </c>
      <c r="F80" s="2" t="s">
        <v>20</v>
      </c>
      <c r="G80" s="2" t="s">
        <v>20</v>
      </c>
      <c r="H80" s="78"/>
    </row>
    <row r="81" spans="2:8" s="4" customFormat="1" ht="26.25" customHeight="1" x14ac:dyDescent="0.25">
      <c r="B81" s="7">
        <f t="shared" si="6"/>
        <v>25</v>
      </c>
      <c r="C81" s="70" t="s">
        <v>135</v>
      </c>
      <c r="D81" s="2" t="s">
        <v>20</v>
      </c>
      <c r="E81" s="55" t="s">
        <v>490</v>
      </c>
      <c r="F81" s="2" t="s">
        <v>20</v>
      </c>
      <c r="G81" s="2" t="s">
        <v>20</v>
      </c>
      <c r="H81" s="78"/>
    </row>
    <row r="82" spans="2:8" s="4" customFormat="1" ht="26.25" customHeight="1" x14ac:dyDescent="0.25">
      <c r="B82" s="7">
        <f t="shared" si="6"/>
        <v>26</v>
      </c>
      <c r="C82" s="70" t="s">
        <v>136</v>
      </c>
      <c r="D82" s="2" t="s">
        <v>20</v>
      </c>
      <c r="E82" s="55" t="s">
        <v>490</v>
      </c>
      <c r="F82" s="2" t="s">
        <v>20</v>
      </c>
      <c r="G82" s="2" t="s">
        <v>20</v>
      </c>
      <c r="H82" s="78"/>
    </row>
    <row r="83" spans="2:8" s="4" customFormat="1" ht="26.25" customHeight="1" x14ac:dyDescent="0.25">
      <c r="B83" s="7">
        <f t="shared" si="6"/>
        <v>27</v>
      </c>
      <c r="C83" s="70" t="s">
        <v>519</v>
      </c>
      <c r="D83" s="2" t="s">
        <v>20</v>
      </c>
      <c r="E83" s="55" t="s">
        <v>490</v>
      </c>
      <c r="F83" s="2" t="s">
        <v>20</v>
      </c>
      <c r="G83" s="2" t="s">
        <v>20</v>
      </c>
      <c r="H83" s="78"/>
    </row>
    <row r="84" spans="2:8" s="4" customFormat="1" ht="26.25" customHeight="1" x14ac:dyDescent="0.25">
      <c r="B84" s="7">
        <f t="shared" si="6"/>
        <v>28</v>
      </c>
      <c r="C84" s="70" t="s">
        <v>520</v>
      </c>
      <c r="D84" s="2" t="s">
        <v>20</v>
      </c>
      <c r="E84" s="55" t="s">
        <v>490</v>
      </c>
      <c r="F84" s="2" t="s">
        <v>20</v>
      </c>
      <c r="G84" s="2" t="s">
        <v>20</v>
      </c>
      <c r="H84" s="78"/>
    </row>
    <row r="85" spans="2:8" s="4" customFormat="1" ht="30" x14ac:dyDescent="0.25">
      <c r="C85" s="67" t="str">
        <f>+C50</f>
        <v>N° total de procedimientos que realizan</v>
      </c>
      <c r="D85" s="7">
        <f>+COUNTIF(D57:D84,"SI")</f>
        <v>0</v>
      </c>
      <c r="E85" s="71" t="str">
        <f>+E50</f>
        <v>N° total de procedimientos que saben
 y pueden hacer</v>
      </c>
      <c r="F85" s="7">
        <f>+COUNTIF(F57:F84,"SI")</f>
        <v>0</v>
      </c>
      <c r="G85" s="7">
        <f>+COUNTIF(G57:G84,"SI")</f>
        <v>0</v>
      </c>
    </row>
    <row r="86" spans="2:8" s="4" customFormat="1" x14ac:dyDescent="0.25">
      <c r="C86" s="67" t="str">
        <f t="shared" ref="C86:C87" si="7">+C51</f>
        <v>N° total de procedimientos</v>
      </c>
      <c r="D86" s="7">
        <f>+B84</f>
        <v>28</v>
      </c>
      <c r="E86" s="71" t="str">
        <f t="shared" ref="E86:E87" si="8">+E51</f>
        <v>N° total de procedimientos</v>
      </c>
      <c r="F86" s="7">
        <f>+B84</f>
        <v>28</v>
      </c>
      <c r="G86" s="7">
        <f>+B84</f>
        <v>28</v>
      </c>
    </row>
    <row r="87" spans="2:8" s="4" customFormat="1" ht="30" x14ac:dyDescent="0.25">
      <c r="C87" s="67" t="str">
        <f t="shared" si="7"/>
        <v>% de procedimientos que realizan</v>
      </c>
      <c r="D87" s="15">
        <f>+D85/D86</f>
        <v>0</v>
      </c>
      <c r="E87" s="71" t="str">
        <f t="shared" si="8"/>
        <v>% de procedimientos que saben
y pueden hacer</v>
      </c>
      <c r="F87" s="15">
        <f>+F85/F86</f>
        <v>0</v>
      </c>
      <c r="G87" s="15">
        <f>+G85/G86</f>
        <v>0</v>
      </c>
    </row>
    <row r="88" spans="2:8" s="4" customFormat="1" ht="26.25" customHeight="1" x14ac:dyDescent="0.25">
      <c r="B88" s="59"/>
      <c r="C88" s="69"/>
      <c r="D88" s="69"/>
      <c r="E88" s="69"/>
      <c r="F88" s="69"/>
      <c r="G88" s="69"/>
      <c r="H88" s="69"/>
    </row>
    <row r="89" spans="2:8" s="4" customFormat="1" ht="26.25" customHeight="1" x14ac:dyDescent="0.25">
      <c r="B89" s="59"/>
      <c r="C89" s="69"/>
      <c r="D89" s="69"/>
      <c r="E89" s="69"/>
      <c r="F89" s="69"/>
      <c r="G89" s="69"/>
      <c r="H89" s="69"/>
    </row>
    <row r="90" spans="2:8" s="4" customFormat="1" ht="129.75" customHeight="1" x14ac:dyDescent="0.25">
      <c r="B90" s="8" t="s">
        <v>30</v>
      </c>
      <c r="C90" s="8" t="s">
        <v>137</v>
      </c>
      <c r="D90" s="8" t="str">
        <f>+D56</f>
        <v>¿Se realiza?</v>
      </c>
      <c r="E90" s="8" t="str">
        <f t="shared" ref="E90:H90" si="9">+E56</f>
        <v>¿Quién lo realiza la mayor parte de las veces?</v>
      </c>
      <c r="F90" s="8" t="str">
        <f t="shared" si="9"/>
        <v>Ya sea que realice o no el procedimiento en su UPSS-MR
¿Alguien en su equipo ha sido capacitado en el procedimiento?</v>
      </c>
      <c r="G90" s="8" t="str">
        <f t="shared" si="9"/>
        <v>¿Considera que cuenta con el equipamiento e insumos necesarios para ejecutar el procedimiento adecuadamente?</v>
      </c>
      <c r="H90" s="8" t="str">
        <f t="shared" si="9"/>
        <v>COMENTARIOS / OBSERVACIONES, EN CASO LA RESPUESTA A LAS 2 PREGUNTAS ANTERIORES ES NEGATIVA</v>
      </c>
    </row>
    <row r="91" spans="2:8" s="4" customFormat="1" ht="26.25" customHeight="1" x14ac:dyDescent="0.25">
      <c r="B91" s="7">
        <v>1</v>
      </c>
      <c r="C91" s="70" t="s">
        <v>138</v>
      </c>
      <c r="D91" s="2" t="s">
        <v>20</v>
      </c>
      <c r="E91" s="55" t="s">
        <v>490</v>
      </c>
      <c r="F91" s="2" t="s">
        <v>20</v>
      </c>
      <c r="G91" s="2" t="s">
        <v>20</v>
      </c>
      <c r="H91" s="20"/>
    </row>
    <row r="92" spans="2:8" s="4" customFormat="1" ht="26.25" customHeight="1" x14ac:dyDescent="0.25">
      <c r="B92" s="7">
        <f>+B91+1</f>
        <v>2</v>
      </c>
      <c r="C92" s="70" t="s">
        <v>139</v>
      </c>
      <c r="D92" s="2" t="s">
        <v>20</v>
      </c>
      <c r="E92" s="55" t="s">
        <v>490</v>
      </c>
      <c r="F92" s="2" t="s">
        <v>20</v>
      </c>
      <c r="G92" s="2" t="s">
        <v>20</v>
      </c>
      <c r="H92" s="20"/>
    </row>
    <row r="93" spans="2:8" s="4" customFormat="1" ht="26.25" customHeight="1" x14ac:dyDescent="0.25">
      <c r="B93" s="7">
        <f t="shared" ref="B93:B105" si="10">+B92+1</f>
        <v>3</v>
      </c>
      <c r="C93" s="70" t="s">
        <v>140</v>
      </c>
      <c r="D93" s="2" t="s">
        <v>20</v>
      </c>
      <c r="E93" s="55" t="s">
        <v>490</v>
      </c>
      <c r="F93" s="2" t="s">
        <v>20</v>
      </c>
      <c r="G93" s="2" t="s">
        <v>20</v>
      </c>
      <c r="H93" s="20"/>
    </row>
    <row r="94" spans="2:8" s="4" customFormat="1" ht="26.25" customHeight="1" x14ac:dyDescent="0.25">
      <c r="B94" s="7">
        <f t="shared" si="10"/>
        <v>4</v>
      </c>
      <c r="C94" s="70" t="s">
        <v>141</v>
      </c>
      <c r="D94" s="2" t="s">
        <v>20</v>
      </c>
      <c r="E94" s="55" t="s">
        <v>490</v>
      </c>
      <c r="F94" s="2" t="s">
        <v>20</v>
      </c>
      <c r="G94" s="2" t="s">
        <v>20</v>
      </c>
      <c r="H94" s="20"/>
    </row>
    <row r="95" spans="2:8" s="4" customFormat="1" ht="26.25" customHeight="1" x14ac:dyDescent="0.25">
      <c r="B95" s="7">
        <f t="shared" si="10"/>
        <v>5</v>
      </c>
      <c r="C95" s="70" t="s">
        <v>142</v>
      </c>
      <c r="D95" s="2" t="s">
        <v>20</v>
      </c>
      <c r="E95" s="55" t="s">
        <v>490</v>
      </c>
      <c r="F95" s="2" t="s">
        <v>20</v>
      </c>
      <c r="G95" s="2" t="s">
        <v>20</v>
      </c>
      <c r="H95" s="20"/>
    </row>
    <row r="96" spans="2:8" s="4" customFormat="1" ht="26.25" customHeight="1" x14ac:dyDescent="0.25">
      <c r="B96" s="7">
        <f t="shared" si="10"/>
        <v>6</v>
      </c>
      <c r="C96" s="70" t="s">
        <v>143</v>
      </c>
      <c r="D96" s="2" t="s">
        <v>20</v>
      </c>
      <c r="E96" s="55" t="s">
        <v>490</v>
      </c>
      <c r="F96" s="2" t="s">
        <v>20</v>
      </c>
      <c r="G96" s="2" t="s">
        <v>20</v>
      </c>
      <c r="H96" s="20"/>
    </row>
    <row r="97" spans="2:8" s="4" customFormat="1" ht="26.25" customHeight="1" x14ac:dyDescent="0.25">
      <c r="B97" s="7">
        <f t="shared" si="10"/>
        <v>7</v>
      </c>
      <c r="C97" s="70" t="s">
        <v>144</v>
      </c>
      <c r="D97" s="2" t="s">
        <v>20</v>
      </c>
      <c r="E97" s="55" t="s">
        <v>490</v>
      </c>
      <c r="F97" s="2" t="s">
        <v>20</v>
      </c>
      <c r="G97" s="2" t="s">
        <v>20</v>
      </c>
      <c r="H97" s="20"/>
    </row>
    <row r="98" spans="2:8" s="4" customFormat="1" ht="26.25" customHeight="1" x14ac:dyDescent="0.25">
      <c r="B98" s="7">
        <f t="shared" si="10"/>
        <v>8</v>
      </c>
      <c r="C98" s="70" t="s">
        <v>145</v>
      </c>
      <c r="D98" s="2" t="s">
        <v>20</v>
      </c>
      <c r="E98" s="55" t="s">
        <v>490</v>
      </c>
      <c r="F98" s="2" t="s">
        <v>20</v>
      </c>
      <c r="G98" s="2" t="s">
        <v>20</v>
      </c>
      <c r="H98" s="20"/>
    </row>
    <row r="99" spans="2:8" s="4" customFormat="1" ht="26.25" customHeight="1" x14ac:dyDescent="0.25">
      <c r="B99" s="7">
        <f t="shared" si="10"/>
        <v>9</v>
      </c>
      <c r="C99" s="70" t="s">
        <v>146</v>
      </c>
      <c r="D99" s="2" t="s">
        <v>20</v>
      </c>
      <c r="E99" s="55" t="s">
        <v>490</v>
      </c>
      <c r="F99" s="2" t="s">
        <v>20</v>
      </c>
      <c r="G99" s="2" t="s">
        <v>20</v>
      </c>
      <c r="H99" s="20"/>
    </row>
    <row r="100" spans="2:8" s="4" customFormat="1" ht="26.25" customHeight="1" x14ac:dyDescent="0.25">
      <c r="B100" s="7">
        <f t="shared" si="10"/>
        <v>10</v>
      </c>
      <c r="C100" s="70" t="s">
        <v>147</v>
      </c>
      <c r="D100" s="2" t="s">
        <v>20</v>
      </c>
      <c r="E100" s="55" t="s">
        <v>490</v>
      </c>
      <c r="F100" s="2" t="s">
        <v>20</v>
      </c>
      <c r="G100" s="2" t="s">
        <v>20</v>
      </c>
      <c r="H100" s="78"/>
    </row>
    <row r="101" spans="2:8" s="4" customFormat="1" ht="26.25" customHeight="1" x14ac:dyDescent="0.25">
      <c r="B101" s="7">
        <f t="shared" si="10"/>
        <v>11</v>
      </c>
      <c r="C101" s="70" t="s">
        <v>148</v>
      </c>
      <c r="D101" s="2" t="s">
        <v>20</v>
      </c>
      <c r="E101" s="55" t="s">
        <v>490</v>
      </c>
      <c r="F101" s="2" t="s">
        <v>20</v>
      </c>
      <c r="G101" s="2" t="s">
        <v>20</v>
      </c>
      <c r="H101" s="78"/>
    </row>
    <row r="102" spans="2:8" s="4" customFormat="1" ht="26.25" customHeight="1" x14ac:dyDescent="0.25">
      <c r="B102" s="7">
        <f t="shared" si="10"/>
        <v>12</v>
      </c>
      <c r="C102" s="70" t="s">
        <v>149</v>
      </c>
      <c r="D102" s="2" t="s">
        <v>20</v>
      </c>
      <c r="E102" s="55" t="s">
        <v>490</v>
      </c>
      <c r="F102" s="2" t="s">
        <v>20</v>
      </c>
      <c r="G102" s="2" t="s">
        <v>20</v>
      </c>
      <c r="H102" s="78"/>
    </row>
    <row r="103" spans="2:8" s="4" customFormat="1" ht="26.25" customHeight="1" x14ac:dyDescent="0.25">
      <c r="B103" s="7">
        <f t="shared" si="10"/>
        <v>13</v>
      </c>
      <c r="C103" s="70" t="s">
        <v>150</v>
      </c>
      <c r="D103" s="2" t="s">
        <v>20</v>
      </c>
      <c r="E103" s="55" t="s">
        <v>490</v>
      </c>
      <c r="F103" s="2" t="s">
        <v>20</v>
      </c>
      <c r="G103" s="2" t="s">
        <v>20</v>
      </c>
      <c r="H103" s="78"/>
    </row>
    <row r="104" spans="2:8" s="4" customFormat="1" ht="26.25" customHeight="1" x14ac:dyDescent="0.25">
      <c r="B104" s="7">
        <f t="shared" si="10"/>
        <v>14</v>
      </c>
      <c r="C104" s="70" t="s">
        <v>151</v>
      </c>
      <c r="D104" s="2" t="s">
        <v>20</v>
      </c>
      <c r="E104" s="55" t="s">
        <v>490</v>
      </c>
      <c r="F104" s="2" t="s">
        <v>20</v>
      </c>
      <c r="G104" s="2" t="s">
        <v>20</v>
      </c>
      <c r="H104" s="78"/>
    </row>
    <row r="105" spans="2:8" s="4" customFormat="1" ht="26.25" customHeight="1" x14ac:dyDescent="0.25">
      <c r="B105" s="7">
        <f t="shared" si="10"/>
        <v>15</v>
      </c>
      <c r="C105" s="70" t="s">
        <v>125</v>
      </c>
      <c r="D105" s="2" t="s">
        <v>20</v>
      </c>
      <c r="E105" s="55" t="s">
        <v>490</v>
      </c>
      <c r="F105" s="2" t="s">
        <v>20</v>
      </c>
      <c r="G105" s="2" t="s">
        <v>20</v>
      </c>
      <c r="H105" s="78"/>
    </row>
    <row r="106" spans="2:8" s="4" customFormat="1" ht="30" x14ac:dyDescent="0.25">
      <c r="C106" s="67" t="str">
        <f>+C85</f>
        <v>N° total de procedimientos que realizan</v>
      </c>
      <c r="D106" s="7">
        <f>+COUNTIF(D91:D105,"SI")</f>
        <v>0</v>
      </c>
      <c r="E106" s="71" t="str">
        <f>+E85</f>
        <v>N° total de procedimientos que saben
 y pueden hacer</v>
      </c>
      <c r="F106" s="7">
        <f t="shared" ref="F106:G106" si="11">+COUNTIF(F91:F105,"SI")</f>
        <v>0</v>
      </c>
      <c r="G106" s="7">
        <f t="shared" si="11"/>
        <v>0</v>
      </c>
    </row>
    <row r="107" spans="2:8" s="4" customFormat="1" x14ac:dyDescent="0.25">
      <c r="C107" s="67" t="str">
        <f t="shared" ref="C107:C108" si="12">+C86</f>
        <v>N° total de procedimientos</v>
      </c>
      <c r="D107" s="7">
        <f>+B105</f>
        <v>15</v>
      </c>
      <c r="E107" s="71" t="str">
        <f t="shared" ref="E107:E108" si="13">+E86</f>
        <v>N° total de procedimientos</v>
      </c>
      <c r="F107" s="7">
        <f>+B105</f>
        <v>15</v>
      </c>
      <c r="G107" s="7">
        <f>+B105</f>
        <v>15</v>
      </c>
    </row>
    <row r="108" spans="2:8" s="4" customFormat="1" ht="30" x14ac:dyDescent="0.25">
      <c r="C108" s="67" t="str">
        <f t="shared" si="12"/>
        <v>% de procedimientos que realizan</v>
      </c>
      <c r="D108" s="15">
        <f>+D106/D107</f>
        <v>0</v>
      </c>
      <c r="E108" s="71" t="str">
        <f t="shared" si="13"/>
        <v>% de procedimientos que saben
y pueden hacer</v>
      </c>
      <c r="F108" s="15">
        <f>+F106/F107</f>
        <v>0</v>
      </c>
      <c r="G108" s="15">
        <f>+G106/G107</f>
        <v>0</v>
      </c>
    </row>
    <row r="109" spans="2:8" s="4" customFormat="1" ht="26.25" customHeight="1" x14ac:dyDescent="0.25">
      <c r="B109" s="59"/>
      <c r="C109" s="69"/>
      <c r="E109" s="68"/>
    </row>
    <row r="110" spans="2:8" s="4" customFormat="1" ht="26.25" customHeight="1" x14ac:dyDescent="0.25">
      <c r="B110" s="59"/>
      <c r="C110" s="69"/>
    </row>
    <row r="111" spans="2:8" s="4" customFormat="1" ht="132.75" customHeight="1" x14ac:dyDescent="0.25">
      <c r="B111" s="8" t="s">
        <v>30</v>
      </c>
      <c r="C111" s="8" t="s">
        <v>152</v>
      </c>
      <c r="D111" s="8" t="str">
        <f>+D90</f>
        <v>¿Se realiza?</v>
      </c>
      <c r="E111" s="8" t="str">
        <f t="shared" ref="E111:H111" si="14">+E90</f>
        <v>¿Quién lo realiza la mayor parte de las veces?</v>
      </c>
      <c r="F111" s="8" t="str">
        <f t="shared" si="14"/>
        <v>Ya sea que realice o no el procedimiento en su UPSS-MR
¿Alguien en su equipo ha sido capacitado en el procedimiento?</v>
      </c>
      <c r="G111" s="8" t="str">
        <f t="shared" si="14"/>
        <v>¿Considera que cuenta con el equipamiento e insumos necesarios para ejecutar el procedimiento adecuadamente?</v>
      </c>
      <c r="H111" s="8" t="str">
        <f t="shared" si="14"/>
        <v>COMENTARIOS / OBSERVACIONES, EN CASO LA RESPUESTA A LAS 2 PREGUNTAS ANTERIORES ES NEGATIVA</v>
      </c>
    </row>
    <row r="112" spans="2:8" s="4" customFormat="1" ht="26.25" customHeight="1" x14ac:dyDescent="0.25">
      <c r="B112" s="7">
        <v>1</v>
      </c>
      <c r="C112" s="70" t="s">
        <v>153</v>
      </c>
      <c r="D112" s="2" t="s">
        <v>20</v>
      </c>
      <c r="E112" s="55" t="s">
        <v>490</v>
      </c>
      <c r="F112" s="2" t="s">
        <v>20</v>
      </c>
      <c r="G112" s="2" t="s">
        <v>20</v>
      </c>
      <c r="H112" s="20"/>
    </row>
    <row r="113" spans="2:8" s="4" customFormat="1" ht="26.25" customHeight="1" x14ac:dyDescent="0.25">
      <c r="B113" s="7">
        <f>+B112+1</f>
        <v>2</v>
      </c>
      <c r="C113" s="70" t="s">
        <v>154</v>
      </c>
      <c r="D113" s="2" t="s">
        <v>20</v>
      </c>
      <c r="E113" s="55" t="s">
        <v>490</v>
      </c>
      <c r="F113" s="2" t="s">
        <v>20</v>
      </c>
      <c r="G113" s="2" t="s">
        <v>20</v>
      </c>
      <c r="H113" s="20"/>
    </row>
    <row r="114" spans="2:8" s="4" customFormat="1" ht="26.25" customHeight="1" x14ac:dyDescent="0.25">
      <c r="B114" s="7">
        <f t="shared" ref="B114:B125" si="15">+B113+1</f>
        <v>3</v>
      </c>
      <c r="C114" s="70" t="s">
        <v>155</v>
      </c>
      <c r="D114" s="2" t="s">
        <v>20</v>
      </c>
      <c r="E114" s="55" t="s">
        <v>490</v>
      </c>
      <c r="F114" s="2" t="s">
        <v>20</v>
      </c>
      <c r="G114" s="2" t="s">
        <v>20</v>
      </c>
      <c r="H114" s="20"/>
    </row>
    <row r="115" spans="2:8" s="4" customFormat="1" ht="26.25" customHeight="1" x14ac:dyDescent="0.25">
      <c r="B115" s="7">
        <f t="shared" si="15"/>
        <v>4</v>
      </c>
      <c r="C115" s="70" t="s">
        <v>156</v>
      </c>
      <c r="D115" s="2" t="s">
        <v>20</v>
      </c>
      <c r="E115" s="55" t="s">
        <v>490</v>
      </c>
      <c r="F115" s="2" t="s">
        <v>20</v>
      </c>
      <c r="G115" s="2" t="s">
        <v>20</v>
      </c>
      <c r="H115" s="20"/>
    </row>
    <row r="116" spans="2:8" s="4" customFormat="1" ht="26.25" customHeight="1" x14ac:dyDescent="0.25">
      <c r="B116" s="7">
        <f t="shared" si="15"/>
        <v>5</v>
      </c>
      <c r="C116" s="70" t="s">
        <v>157</v>
      </c>
      <c r="D116" s="2" t="s">
        <v>20</v>
      </c>
      <c r="E116" s="55" t="s">
        <v>490</v>
      </c>
      <c r="F116" s="2" t="s">
        <v>20</v>
      </c>
      <c r="G116" s="2" t="s">
        <v>20</v>
      </c>
      <c r="H116" s="20"/>
    </row>
    <row r="117" spans="2:8" s="4" customFormat="1" ht="26.25" customHeight="1" x14ac:dyDescent="0.25">
      <c r="B117" s="7">
        <f t="shared" si="15"/>
        <v>6</v>
      </c>
      <c r="C117" s="70" t="s">
        <v>158</v>
      </c>
      <c r="D117" s="2" t="s">
        <v>20</v>
      </c>
      <c r="E117" s="55" t="s">
        <v>490</v>
      </c>
      <c r="F117" s="2" t="s">
        <v>20</v>
      </c>
      <c r="G117" s="2" t="s">
        <v>20</v>
      </c>
      <c r="H117" s="20"/>
    </row>
    <row r="118" spans="2:8" s="4" customFormat="1" ht="26.25" customHeight="1" x14ac:dyDescent="0.25">
      <c r="B118" s="7">
        <f t="shared" si="15"/>
        <v>7</v>
      </c>
      <c r="C118" s="70" t="s">
        <v>159</v>
      </c>
      <c r="D118" s="2" t="s">
        <v>20</v>
      </c>
      <c r="E118" s="55" t="s">
        <v>490</v>
      </c>
      <c r="F118" s="2" t="s">
        <v>20</v>
      </c>
      <c r="G118" s="2" t="s">
        <v>20</v>
      </c>
      <c r="H118" s="20"/>
    </row>
    <row r="119" spans="2:8" s="4" customFormat="1" ht="26.25" customHeight="1" x14ac:dyDescent="0.25">
      <c r="B119" s="7">
        <f t="shared" si="15"/>
        <v>8</v>
      </c>
      <c r="C119" s="70" t="s">
        <v>160</v>
      </c>
      <c r="D119" s="2" t="s">
        <v>20</v>
      </c>
      <c r="E119" s="55" t="s">
        <v>490</v>
      </c>
      <c r="F119" s="2" t="s">
        <v>20</v>
      </c>
      <c r="G119" s="2" t="s">
        <v>20</v>
      </c>
      <c r="H119" s="20"/>
    </row>
    <row r="120" spans="2:8" s="4" customFormat="1" ht="26.25" customHeight="1" x14ac:dyDescent="0.25">
      <c r="B120" s="7">
        <f t="shared" si="15"/>
        <v>9</v>
      </c>
      <c r="C120" s="70" t="s">
        <v>161</v>
      </c>
      <c r="D120" s="2" t="s">
        <v>20</v>
      </c>
      <c r="E120" s="55" t="s">
        <v>490</v>
      </c>
      <c r="F120" s="2" t="s">
        <v>20</v>
      </c>
      <c r="G120" s="2" t="s">
        <v>20</v>
      </c>
      <c r="H120" s="20"/>
    </row>
    <row r="121" spans="2:8" s="4" customFormat="1" ht="26.25" customHeight="1" x14ac:dyDescent="0.25">
      <c r="B121" s="7">
        <f t="shared" si="15"/>
        <v>10</v>
      </c>
      <c r="C121" s="70" t="s">
        <v>162</v>
      </c>
      <c r="D121" s="2" t="s">
        <v>20</v>
      </c>
      <c r="E121" s="55" t="s">
        <v>490</v>
      </c>
      <c r="F121" s="2" t="s">
        <v>20</v>
      </c>
      <c r="G121" s="2" t="s">
        <v>20</v>
      </c>
      <c r="H121" s="78"/>
    </row>
    <row r="122" spans="2:8" s="4" customFormat="1" ht="26.25" customHeight="1" x14ac:dyDescent="0.25">
      <c r="B122" s="7">
        <f t="shared" si="15"/>
        <v>11</v>
      </c>
      <c r="C122" s="70" t="s">
        <v>163</v>
      </c>
      <c r="D122" s="2" t="s">
        <v>20</v>
      </c>
      <c r="E122" s="55" t="s">
        <v>490</v>
      </c>
      <c r="F122" s="2" t="s">
        <v>20</v>
      </c>
      <c r="G122" s="2" t="s">
        <v>20</v>
      </c>
      <c r="H122" s="78"/>
    </row>
    <row r="123" spans="2:8" s="4" customFormat="1" ht="26.25" customHeight="1" x14ac:dyDescent="0.25">
      <c r="B123" s="7">
        <f t="shared" si="15"/>
        <v>12</v>
      </c>
      <c r="C123" s="70" t="s">
        <v>164</v>
      </c>
      <c r="D123" s="2" t="s">
        <v>20</v>
      </c>
      <c r="E123" s="55" t="s">
        <v>490</v>
      </c>
      <c r="F123" s="2" t="s">
        <v>20</v>
      </c>
      <c r="G123" s="2" t="s">
        <v>20</v>
      </c>
      <c r="H123" s="78"/>
    </row>
    <row r="124" spans="2:8" s="4" customFormat="1" ht="26.25" customHeight="1" x14ac:dyDescent="0.25">
      <c r="B124" s="7">
        <f t="shared" si="15"/>
        <v>13</v>
      </c>
      <c r="C124" s="70" t="s">
        <v>165</v>
      </c>
      <c r="D124" s="2" t="s">
        <v>20</v>
      </c>
      <c r="E124" s="55" t="s">
        <v>490</v>
      </c>
      <c r="F124" s="2" t="s">
        <v>20</v>
      </c>
      <c r="G124" s="2" t="s">
        <v>20</v>
      </c>
      <c r="H124" s="78"/>
    </row>
    <row r="125" spans="2:8" s="4" customFormat="1" ht="26.25" customHeight="1" x14ac:dyDescent="0.25">
      <c r="B125" s="7">
        <f t="shared" si="15"/>
        <v>14</v>
      </c>
      <c r="C125" s="70" t="s">
        <v>166</v>
      </c>
      <c r="D125" s="2" t="s">
        <v>20</v>
      </c>
      <c r="E125" s="55" t="s">
        <v>490</v>
      </c>
      <c r="F125" s="2" t="s">
        <v>20</v>
      </c>
      <c r="G125" s="2" t="s">
        <v>20</v>
      </c>
      <c r="H125" s="78"/>
    </row>
    <row r="126" spans="2:8" s="4" customFormat="1" ht="30" x14ac:dyDescent="0.25">
      <c r="C126" s="67" t="str">
        <f>+C106</f>
        <v>N° total de procedimientos que realizan</v>
      </c>
      <c r="D126" s="7">
        <f>+COUNTIF(D112:D125,"SI")</f>
        <v>0</v>
      </c>
      <c r="E126" s="71" t="str">
        <f>+E106</f>
        <v>N° total de procedimientos que saben
 y pueden hacer</v>
      </c>
      <c r="F126" s="7">
        <f t="shared" ref="F126:G126" si="16">+COUNTIF(F112:F125,"SI")</f>
        <v>0</v>
      </c>
      <c r="G126" s="7">
        <f t="shared" si="16"/>
        <v>0</v>
      </c>
    </row>
    <row r="127" spans="2:8" s="4" customFormat="1" x14ac:dyDescent="0.25">
      <c r="C127" s="67" t="str">
        <f t="shared" ref="C127:C128" si="17">+C107</f>
        <v>N° total de procedimientos</v>
      </c>
      <c r="D127" s="7">
        <f>+B125</f>
        <v>14</v>
      </c>
      <c r="E127" s="71" t="str">
        <f t="shared" ref="E127:E128" si="18">+E107</f>
        <v>N° total de procedimientos</v>
      </c>
      <c r="F127" s="7">
        <f>+B125</f>
        <v>14</v>
      </c>
      <c r="G127" s="7">
        <f>+B125</f>
        <v>14</v>
      </c>
    </row>
    <row r="128" spans="2:8" s="4" customFormat="1" ht="30" x14ac:dyDescent="0.25">
      <c r="C128" s="67" t="str">
        <f t="shared" si="17"/>
        <v>% de procedimientos que realizan</v>
      </c>
      <c r="D128" s="15">
        <f>+D126/D127</f>
        <v>0</v>
      </c>
      <c r="E128" s="71" t="str">
        <f t="shared" si="18"/>
        <v>% de procedimientos que saben
y pueden hacer</v>
      </c>
      <c r="F128" s="15">
        <f>+F126/F127</f>
        <v>0</v>
      </c>
      <c r="G128" s="15">
        <f>+G126/G127</f>
        <v>0</v>
      </c>
    </row>
    <row r="129" spans="2:8" s="4" customFormat="1" x14ac:dyDescent="0.25">
      <c r="B129" s="59"/>
      <c r="C129" s="69"/>
    </row>
    <row r="130" spans="2:8" s="4" customFormat="1" x14ac:dyDescent="0.25">
      <c r="B130" s="59"/>
      <c r="C130" s="69"/>
    </row>
    <row r="131" spans="2:8" s="4" customFormat="1" ht="127.5" customHeight="1" x14ac:dyDescent="0.25">
      <c r="B131" s="8" t="s">
        <v>30</v>
      </c>
      <c r="C131" s="8" t="s">
        <v>167</v>
      </c>
      <c r="D131" s="8" t="str">
        <f>+D111</f>
        <v>¿Se realiza?</v>
      </c>
      <c r="E131" s="8" t="str">
        <f t="shared" ref="E131:H131" si="19">+E111</f>
        <v>¿Quién lo realiza la mayor parte de las veces?</v>
      </c>
      <c r="F131" s="8" t="str">
        <f t="shared" si="19"/>
        <v>Ya sea que realice o no el procedimiento en su UPSS-MR
¿Alguien en su equipo ha sido capacitado en el procedimiento?</v>
      </c>
      <c r="G131" s="8" t="str">
        <f t="shared" si="19"/>
        <v>¿Considera que cuenta con el equipamiento e insumos necesarios para ejecutar el procedimiento adecuadamente?</v>
      </c>
      <c r="H131" s="8" t="str">
        <f t="shared" si="19"/>
        <v>COMENTARIOS / OBSERVACIONES, EN CASO LA RESPUESTA A LAS 2 PREGUNTAS ANTERIORES ES NEGATIVA</v>
      </c>
    </row>
    <row r="132" spans="2:8" s="4" customFormat="1" ht="24" customHeight="1" x14ac:dyDescent="0.25">
      <c r="B132" s="7">
        <v>1</v>
      </c>
      <c r="C132" s="70" t="s">
        <v>168</v>
      </c>
      <c r="D132" s="2" t="s">
        <v>20</v>
      </c>
      <c r="E132" s="55" t="s">
        <v>490</v>
      </c>
      <c r="F132" s="2" t="s">
        <v>20</v>
      </c>
      <c r="G132" s="2" t="s">
        <v>20</v>
      </c>
      <c r="H132" s="20"/>
    </row>
    <row r="133" spans="2:8" s="4" customFormat="1" ht="24" customHeight="1" x14ac:dyDescent="0.25">
      <c r="B133" s="7">
        <f>+B132+1</f>
        <v>2</v>
      </c>
      <c r="C133" s="70" t="s">
        <v>169</v>
      </c>
      <c r="D133" s="2" t="s">
        <v>20</v>
      </c>
      <c r="E133" s="55" t="s">
        <v>490</v>
      </c>
      <c r="F133" s="2" t="s">
        <v>20</v>
      </c>
      <c r="G133" s="2" t="s">
        <v>20</v>
      </c>
      <c r="H133" s="20"/>
    </row>
    <row r="134" spans="2:8" s="4" customFormat="1" ht="24" customHeight="1" x14ac:dyDescent="0.25">
      <c r="B134" s="7">
        <f t="shared" ref="B134:B145" si="20">+B133+1</f>
        <v>3</v>
      </c>
      <c r="C134" s="70" t="s">
        <v>170</v>
      </c>
      <c r="D134" s="2" t="s">
        <v>20</v>
      </c>
      <c r="E134" s="55" t="s">
        <v>490</v>
      </c>
      <c r="F134" s="2" t="s">
        <v>20</v>
      </c>
      <c r="G134" s="2" t="s">
        <v>20</v>
      </c>
      <c r="H134" s="20"/>
    </row>
    <row r="135" spans="2:8" s="4" customFormat="1" ht="24" customHeight="1" x14ac:dyDescent="0.25">
      <c r="B135" s="7">
        <f t="shared" si="20"/>
        <v>4</v>
      </c>
      <c r="C135" s="70" t="s">
        <v>171</v>
      </c>
      <c r="D135" s="2" t="s">
        <v>20</v>
      </c>
      <c r="E135" s="55" t="s">
        <v>490</v>
      </c>
      <c r="F135" s="2" t="s">
        <v>20</v>
      </c>
      <c r="G135" s="2" t="s">
        <v>20</v>
      </c>
      <c r="H135" s="20"/>
    </row>
    <row r="136" spans="2:8" s="4" customFormat="1" ht="24" customHeight="1" x14ac:dyDescent="0.25">
      <c r="B136" s="7">
        <f t="shared" si="20"/>
        <v>5</v>
      </c>
      <c r="C136" s="70" t="s">
        <v>172</v>
      </c>
      <c r="D136" s="2" t="s">
        <v>20</v>
      </c>
      <c r="E136" s="55" t="s">
        <v>490</v>
      </c>
      <c r="F136" s="2" t="s">
        <v>20</v>
      </c>
      <c r="G136" s="2" t="s">
        <v>20</v>
      </c>
      <c r="H136" s="20"/>
    </row>
    <row r="137" spans="2:8" s="4" customFormat="1" ht="24" customHeight="1" x14ac:dyDescent="0.25">
      <c r="B137" s="7">
        <f t="shared" si="20"/>
        <v>6</v>
      </c>
      <c r="C137" s="70" t="s">
        <v>173</v>
      </c>
      <c r="D137" s="2" t="s">
        <v>20</v>
      </c>
      <c r="E137" s="55" t="s">
        <v>490</v>
      </c>
      <c r="F137" s="2" t="s">
        <v>20</v>
      </c>
      <c r="G137" s="2" t="s">
        <v>20</v>
      </c>
      <c r="H137" s="20"/>
    </row>
    <row r="138" spans="2:8" s="4" customFormat="1" ht="24" customHeight="1" x14ac:dyDescent="0.25">
      <c r="B138" s="7">
        <f t="shared" si="20"/>
        <v>7</v>
      </c>
      <c r="C138" s="70" t="s">
        <v>174</v>
      </c>
      <c r="D138" s="2" t="s">
        <v>20</v>
      </c>
      <c r="E138" s="55" t="s">
        <v>490</v>
      </c>
      <c r="F138" s="2" t="s">
        <v>20</v>
      </c>
      <c r="G138" s="2" t="s">
        <v>20</v>
      </c>
      <c r="H138" s="20"/>
    </row>
    <row r="139" spans="2:8" s="4" customFormat="1" ht="24" customHeight="1" x14ac:dyDescent="0.25">
      <c r="B139" s="7">
        <f t="shared" si="20"/>
        <v>8</v>
      </c>
      <c r="C139" s="70" t="s">
        <v>175</v>
      </c>
      <c r="D139" s="2" t="s">
        <v>20</v>
      </c>
      <c r="E139" s="55" t="s">
        <v>490</v>
      </c>
      <c r="F139" s="2" t="s">
        <v>20</v>
      </c>
      <c r="G139" s="2" t="s">
        <v>20</v>
      </c>
      <c r="H139" s="20"/>
    </row>
    <row r="140" spans="2:8" s="4" customFormat="1" ht="24" customHeight="1" x14ac:dyDescent="0.25">
      <c r="B140" s="7">
        <f t="shared" si="20"/>
        <v>9</v>
      </c>
      <c r="C140" s="70" t="s">
        <v>176</v>
      </c>
      <c r="D140" s="2" t="s">
        <v>20</v>
      </c>
      <c r="E140" s="55" t="s">
        <v>490</v>
      </c>
      <c r="F140" s="2" t="s">
        <v>20</v>
      </c>
      <c r="G140" s="2" t="s">
        <v>20</v>
      </c>
      <c r="H140" s="20"/>
    </row>
    <row r="141" spans="2:8" s="4" customFormat="1" ht="24" customHeight="1" x14ac:dyDescent="0.25">
      <c r="B141" s="7">
        <f t="shared" si="20"/>
        <v>10</v>
      </c>
      <c r="C141" s="70" t="s">
        <v>177</v>
      </c>
      <c r="D141" s="2" t="s">
        <v>20</v>
      </c>
      <c r="E141" s="55" t="s">
        <v>490</v>
      </c>
      <c r="F141" s="2" t="s">
        <v>20</v>
      </c>
      <c r="G141" s="2" t="s">
        <v>20</v>
      </c>
      <c r="H141" s="78"/>
    </row>
    <row r="142" spans="2:8" s="4" customFormat="1" ht="24" customHeight="1" x14ac:dyDescent="0.25">
      <c r="B142" s="7">
        <f t="shared" si="20"/>
        <v>11</v>
      </c>
      <c r="C142" s="70" t="s">
        <v>178</v>
      </c>
      <c r="D142" s="2" t="s">
        <v>20</v>
      </c>
      <c r="E142" s="55" t="s">
        <v>490</v>
      </c>
      <c r="F142" s="2" t="s">
        <v>20</v>
      </c>
      <c r="G142" s="2" t="s">
        <v>20</v>
      </c>
      <c r="H142" s="78"/>
    </row>
    <row r="143" spans="2:8" s="4" customFormat="1" ht="24" customHeight="1" x14ac:dyDescent="0.25">
      <c r="B143" s="7">
        <f t="shared" si="20"/>
        <v>12</v>
      </c>
      <c r="C143" s="70" t="s">
        <v>179</v>
      </c>
      <c r="D143" s="2" t="s">
        <v>20</v>
      </c>
      <c r="E143" s="55" t="s">
        <v>490</v>
      </c>
      <c r="F143" s="2" t="s">
        <v>20</v>
      </c>
      <c r="G143" s="2" t="s">
        <v>20</v>
      </c>
      <c r="H143" s="78"/>
    </row>
    <row r="144" spans="2:8" s="4" customFormat="1" ht="24" customHeight="1" x14ac:dyDescent="0.25">
      <c r="B144" s="7">
        <f t="shared" si="20"/>
        <v>13</v>
      </c>
      <c r="C144" s="70" t="s">
        <v>180</v>
      </c>
      <c r="D144" s="2" t="s">
        <v>20</v>
      </c>
      <c r="E144" s="55" t="s">
        <v>490</v>
      </c>
      <c r="F144" s="2" t="s">
        <v>20</v>
      </c>
      <c r="G144" s="2" t="s">
        <v>20</v>
      </c>
      <c r="H144" s="78"/>
    </row>
    <row r="145" spans="2:8" s="4" customFormat="1" ht="24" customHeight="1" x14ac:dyDescent="0.25">
      <c r="B145" s="7">
        <f t="shared" si="20"/>
        <v>14</v>
      </c>
      <c r="C145" s="70" t="s">
        <v>181</v>
      </c>
      <c r="D145" s="2" t="s">
        <v>20</v>
      </c>
      <c r="E145" s="55" t="s">
        <v>490</v>
      </c>
      <c r="F145" s="2" t="s">
        <v>20</v>
      </c>
      <c r="G145" s="2" t="s">
        <v>20</v>
      </c>
      <c r="H145" s="78"/>
    </row>
    <row r="146" spans="2:8" s="4" customFormat="1" ht="30" x14ac:dyDescent="0.25">
      <c r="C146" s="67" t="str">
        <f>+C126</f>
        <v>N° total de procedimientos que realizan</v>
      </c>
      <c r="D146" s="7">
        <f>+COUNTIF(D132:D145,"SI")</f>
        <v>0</v>
      </c>
      <c r="E146" s="71" t="str">
        <f>+E126</f>
        <v>N° total de procedimientos que saben
 y pueden hacer</v>
      </c>
      <c r="F146" s="7">
        <f t="shared" ref="F146:G146" si="21">+COUNTIF(F132:F145,"SI")</f>
        <v>0</v>
      </c>
      <c r="G146" s="7">
        <f t="shared" si="21"/>
        <v>0</v>
      </c>
    </row>
    <row r="147" spans="2:8" s="4" customFormat="1" x14ac:dyDescent="0.25">
      <c r="C147" s="67" t="str">
        <f t="shared" ref="C147:C148" si="22">+C127</f>
        <v>N° total de procedimientos</v>
      </c>
      <c r="D147" s="7">
        <f>+B145</f>
        <v>14</v>
      </c>
      <c r="E147" s="71" t="str">
        <f t="shared" ref="E147:E148" si="23">+E127</f>
        <v>N° total de procedimientos</v>
      </c>
      <c r="F147" s="7">
        <f>+B145</f>
        <v>14</v>
      </c>
      <c r="G147" s="7">
        <f>+B145</f>
        <v>14</v>
      </c>
    </row>
    <row r="148" spans="2:8" s="4" customFormat="1" ht="30" x14ac:dyDescent="0.25">
      <c r="C148" s="67" t="str">
        <f t="shared" si="22"/>
        <v>% de procedimientos que realizan</v>
      </c>
      <c r="D148" s="15">
        <f>+D146/D147</f>
        <v>0</v>
      </c>
      <c r="E148" s="71" t="str">
        <f t="shared" si="23"/>
        <v>% de procedimientos que saben
y pueden hacer</v>
      </c>
      <c r="F148" s="15">
        <f>+F146/F147</f>
        <v>0</v>
      </c>
      <c r="G148" s="15">
        <f>+G146/G147</f>
        <v>0</v>
      </c>
    </row>
    <row r="149" spans="2:8" s="4" customFormat="1" x14ac:dyDescent="0.25">
      <c r="B149" s="59"/>
      <c r="C149" s="69"/>
    </row>
    <row r="150" spans="2:8" s="4" customFormat="1" x14ac:dyDescent="0.25">
      <c r="B150" s="59"/>
      <c r="C150" s="69"/>
    </row>
    <row r="151" spans="2:8" s="4" customFormat="1" ht="124.5" customHeight="1" x14ac:dyDescent="0.25">
      <c r="B151" s="8" t="s">
        <v>30</v>
      </c>
      <c r="C151" s="8" t="s">
        <v>182</v>
      </c>
      <c r="D151" s="8" t="str">
        <f>+D131</f>
        <v>¿Se realiza?</v>
      </c>
      <c r="E151" s="8" t="str">
        <f t="shared" ref="E151:H151" si="24">+E131</f>
        <v>¿Quién lo realiza la mayor parte de las veces?</v>
      </c>
      <c r="F151" s="8" t="str">
        <f t="shared" si="24"/>
        <v>Ya sea que realice o no el procedimiento en su UPSS-MR
¿Alguien en su equipo ha sido capacitado en el procedimiento?</v>
      </c>
      <c r="G151" s="8" t="str">
        <f t="shared" si="24"/>
        <v>¿Considera que cuenta con el equipamiento e insumos necesarios para ejecutar el procedimiento adecuadamente?</v>
      </c>
      <c r="H151" s="8" t="str">
        <f t="shared" si="24"/>
        <v>COMENTARIOS / OBSERVACIONES, EN CASO LA RESPUESTA A LAS 2 PREGUNTAS ANTERIORES ES NEGATIVA</v>
      </c>
    </row>
    <row r="152" spans="2:8" s="4" customFormat="1" ht="21" customHeight="1" x14ac:dyDescent="0.25">
      <c r="B152" s="7">
        <v>1</v>
      </c>
      <c r="C152" s="70" t="s">
        <v>183</v>
      </c>
      <c r="D152" s="2" t="s">
        <v>20</v>
      </c>
      <c r="E152" s="55" t="s">
        <v>490</v>
      </c>
      <c r="F152" s="2" t="s">
        <v>20</v>
      </c>
      <c r="G152" s="2" t="s">
        <v>20</v>
      </c>
      <c r="H152" s="20"/>
    </row>
    <row r="153" spans="2:8" s="4" customFormat="1" ht="21" customHeight="1" x14ac:dyDescent="0.25">
      <c r="B153" s="7">
        <f>+B152+1</f>
        <v>2</v>
      </c>
      <c r="C153" s="70" t="s">
        <v>184</v>
      </c>
      <c r="D153" s="2" t="s">
        <v>20</v>
      </c>
      <c r="E153" s="55" t="s">
        <v>490</v>
      </c>
      <c r="F153" s="2" t="s">
        <v>20</v>
      </c>
      <c r="G153" s="2" t="s">
        <v>20</v>
      </c>
      <c r="H153" s="20"/>
    </row>
    <row r="154" spans="2:8" s="4" customFormat="1" ht="21" customHeight="1" x14ac:dyDescent="0.25">
      <c r="B154" s="7">
        <f t="shared" ref="B154:B160" si="25">+B153+1</f>
        <v>3</v>
      </c>
      <c r="C154" s="70" t="s">
        <v>185</v>
      </c>
      <c r="D154" s="2" t="s">
        <v>20</v>
      </c>
      <c r="E154" s="55" t="s">
        <v>490</v>
      </c>
      <c r="F154" s="2" t="s">
        <v>20</v>
      </c>
      <c r="G154" s="2" t="s">
        <v>20</v>
      </c>
      <c r="H154" s="20"/>
    </row>
    <row r="155" spans="2:8" s="4" customFormat="1" ht="21" customHeight="1" x14ac:dyDescent="0.25">
      <c r="B155" s="7">
        <f t="shared" si="25"/>
        <v>4</v>
      </c>
      <c r="C155" s="70" t="s">
        <v>186</v>
      </c>
      <c r="D155" s="2" t="s">
        <v>20</v>
      </c>
      <c r="E155" s="55" t="s">
        <v>490</v>
      </c>
      <c r="F155" s="2" t="s">
        <v>20</v>
      </c>
      <c r="G155" s="2" t="s">
        <v>20</v>
      </c>
      <c r="H155" s="20"/>
    </row>
    <row r="156" spans="2:8" s="4" customFormat="1" ht="21" customHeight="1" x14ac:dyDescent="0.25">
      <c r="B156" s="7">
        <f t="shared" si="25"/>
        <v>5</v>
      </c>
      <c r="C156" s="70" t="s">
        <v>187</v>
      </c>
      <c r="D156" s="2" t="s">
        <v>20</v>
      </c>
      <c r="E156" s="55" t="s">
        <v>490</v>
      </c>
      <c r="F156" s="2" t="s">
        <v>20</v>
      </c>
      <c r="G156" s="2" t="s">
        <v>20</v>
      </c>
      <c r="H156" s="20"/>
    </row>
    <row r="157" spans="2:8" s="4" customFormat="1" ht="21" customHeight="1" x14ac:dyDescent="0.25">
      <c r="B157" s="7">
        <f t="shared" si="25"/>
        <v>6</v>
      </c>
      <c r="C157" s="70" t="s">
        <v>188</v>
      </c>
      <c r="D157" s="2" t="s">
        <v>20</v>
      </c>
      <c r="E157" s="55" t="s">
        <v>490</v>
      </c>
      <c r="F157" s="2" t="s">
        <v>20</v>
      </c>
      <c r="G157" s="2" t="s">
        <v>20</v>
      </c>
      <c r="H157" s="20"/>
    </row>
    <row r="158" spans="2:8" s="4" customFormat="1" ht="21" customHeight="1" x14ac:dyDescent="0.25">
      <c r="B158" s="7">
        <f t="shared" si="25"/>
        <v>7</v>
      </c>
      <c r="C158" s="70" t="s">
        <v>189</v>
      </c>
      <c r="D158" s="2" t="s">
        <v>20</v>
      </c>
      <c r="E158" s="55" t="s">
        <v>490</v>
      </c>
      <c r="F158" s="2" t="s">
        <v>20</v>
      </c>
      <c r="G158" s="2" t="s">
        <v>20</v>
      </c>
      <c r="H158" s="20"/>
    </row>
    <row r="159" spans="2:8" s="4" customFormat="1" ht="21" customHeight="1" x14ac:dyDescent="0.25">
      <c r="B159" s="7">
        <f t="shared" si="25"/>
        <v>8</v>
      </c>
      <c r="C159" s="70" t="s">
        <v>190</v>
      </c>
      <c r="D159" s="2" t="s">
        <v>20</v>
      </c>
      <c r="E159" s="55" t="s">
        <v>490</v>
      </c>
      <c r="F159" s="2" t="s">
        <v>20</v>
      </c>
      <c r="G159" s="2" t="s">
        <v>20</v>
      </c>
      <c r="H159" s="20"/>
    </row>
    <row r="160" spans="2:8" s="4" customFormat="1" ht="21" customHeight="1" x14ac:dyDescent="0.25">
      <c r="B160" s="7">
        <f t="shared" si="25"/>
        <v>9</v>
      </c>
      <c r="C160" s="70" t="s">
        <v>191</v>
      </c>
      <c r="D160" s="2" t="s">
        <v>20</v>
      </c>
      <c r="E160" s="55" t="s">
        <v>490</v>
      </c>
      <c r="F160" s="2" t="s">
        <v>20</v>
      </c>
      <c r="G160" s="2" t="s">
        <v>20</v>
      </c>
      <c r="H160" s="20"/>
    </row>
    <row r="161" spans="2:8" s="4" customFormat="1" ht="30" x14ac:dyDescent="0.25">
      <c r="C161" s="67" t="str">
        <f>+C146</f>
        <v>N° total de procedimientos que realizan</v>
      </c>
      <c r="D161" s="7">
        <f>+COUNTIF(D152:D160,"SI")</f>
        <v>0</v>
      </c>
      <c r="E161" s="71" t="str">
        <f>+E146</f>
        <v>N° total de procedimientos que saben
 y pueden hacer</v>
      </c>
      <c r="F161" s="7">
        <f t="shared" ref="F161:G161" si="26">+COUNTIF(F152:F160,"SI")</f>
        <v>0</v>
      </c>
      <c r="G161" s="7">
        <f t="shared" si="26"/>
        <v>0</v>
      </c>
    </row>
    <row r="162" spans="2:8" s="4" customFormat="1" x14ac:dyDescent="0.25">
      <c r="C162" s="67" t="str">
        <f t="shared" ref="C162:C163" si="27">+C147</f>
        <v>N° total de procedimientos</v>
      </c>
      <c r="D162" s="7">
        <f>+B160</f>
        <v>9</v>
      </c>
      <c r="E162" s="71" t="str">
        <f t="shared" ref="E162:E163" si="28">+E147</f>
        <v>N° total de procedimientos</v>
      </c>
      <c r="F162" s="7">
        <f>+B160</f>
        <v>9</v>
      </c>
      <c r="G162" s="7">
        <f>+B160</f>
        <v>9</v>
      </c>
    </row>
    <row r="163" spans="2:8" s="4" customFormat="1" ht="30" x14ac:dyDescent="0.25">
      <c r="C163" s="67" t="str">
        <f t="shared" si="27"/>
        <v>% de procedimientos que realizan</v>
      </c>
      <c r="D163" s="15">
        <f>+D161/D162</f>
        <v>0</v>
      </c>
      <c r="E163" s="71" t="str">
        <f t="shared" si="28"/>
        <v>% de procedimientos que saben
y pueden hacer</v>
      </c>
      <c r="F163" s="15">
        <f>+F161/F162</f>
        <v>0</v>
      </c>
      <c r="G163" s="15">
        <f>+G161/G162</f>
        <v>0</v>
      </c>
    </row>
    <row r="164" spans="2:8" s="4" customFormat="1" x14ac:dyDescent="0.25">
      <c r="B164" s="59"/>
      <c r="C164" s="69"/>
    </row>
    <row r="165" spans="2:8" s="4" customFormat="1" x14ac:dyDescent="0.25">
      <c r="B165" s="59"/>
      <c r="C165" s="69"/>
    </row>
    <row r="166" spans="2:8" s="4" customFormat="1" ht="114.75" customHeight="1" x14ac:dyDescent="0.25">
      <c r="B166" s="8" t="s">
        <v>30</v>
      </c>
      <c r="C166" s="8" t="s">
        <v>192</v>
      </c>
      <c r="D166" s="8" t="str">
        <f>+D151</f>
        <v>¿Se realiza?</v>
      </c>
      <c r="E166" s="8" t="str">
        <f t="shared" ref="E166:H166" si="29">+E151</f>
        <v>¿Quién lo realiza la mayor parte de las veces?</v>
      </c>
      <c r="F166" s="8" t="str">
        <f t="shared" si="29"/>
        <v>Ya sea que realice o no el procedimiento en su UPSS-MR
¿Alguien en su equipo ha sido capacitado en el procedimiento?</v>
      </c>
      <c r="G166" s="8" t="str">
        <f t="shared" si="29"/>
        <v>¿Considera que cuenta con el equipamiento e insumos necesarios para ejecutar el procedimiento adecuadamente?</v>
      </c>
      <c r="H166" s="8" t="str">
        <f t="shared" si="29"/>
        <v>COMENTARIOS / OBSERVACIONES, EN CASO LA RESPUESTA A LAS 2 PREGUNTAS ANTERIORES ES NEGATIVA</v>
      </c>
    </row>
    <row r="167" spans="2:8" s="4" customFormat="1" ht="21.75" customHeight="1" x14ac:dyDescent="0.25">
      <c r="B167" s="7">
        <v>1</v>
      </c>
      <c r="C167" s="70" t="s">
        <v>193</v>
      </c>
      <c r="D167" s="2" t="s">
        <v>20</v>
      </c>
      <c r="E167" s="55" t="s">
        <v>490</v>
      </c>
      <c r="F167" s="2" t="s">
        <v>20</v>
      </c>
      <c r="G167" s="2" t="s">
        <v>20</v>
      </c>
      <c r="H167" s="20"/>
    </row>
    <row r="168" spans="2:8" s="4" customFormat="1" ht="21.75" customHeight="1" x14ac:dyDescent="0.25">
      <c r="B168" s="7">
        <f>+B167+1</f>
        <v>2</v>
      </c>
      <c r="C168" s="70" t="s">
        <v>194</v>
      </c>
      <c r="D168" s="2" t="s">
        <v>20</v>
      </c>
      <c r="E168" s="55" t="s">
        <v>490</v>
      </c>
      <c r="F168" s="2" t="s">
        <v>20</v>
      </c>
      <c r="G168" s="2" t="s">
        <v>20</v>
      </c>
      <c r="H168" s="20"/>
    </row>
    <row r="169" spans="2:8" s="4" customFormat="1" ht="21.75" customHeight="1" x14ac:dyDescent="0.25">
      <c r="B169" s="7">
        <f t="shared" ref="B169:B170" si="30">+B168+1</f>
        <v>3</v>
      </c>
      <c r="C169" s="70" t="s">
        <v>195</v>
      </c>
      <c r="D169" s="2" t="s">
        <v>20</v>
      </c>
      <c r="E169" s="55" t="s">
        <v>490</v>
      </c>
      <c r="F169" s="2" t="s">
        <v>20</v>
      </c>
      <c r="G169" s="2" t="s">
        <v>20</v>
      </c>
      <c r="H169" s="20"/>
    </row>
    <row r="170" spans="2:8" s="4" customFormat="1" ht="21.75" customHeight="1" x14ac:dyDescent="0.25">
      <c r="B170" s="7">
        <f t="shared" si="30"/>
        <v>4</v>
      </c>
      <c r="C170" s="70" t="s">
        <v>196</v>
      </c>
      <c r="D170" s="2" t="s">
        <v>20</v>
      </c>
      <c r="E170" s="55" t="s">
        <v>490</v>
      </c>
      <c r="F170" s="2" t="s">
        <v>20</v>
      </c>
      <c r="G170" s="2" t="s">
        <v>20</v>
      </c>
      <c r="H170" s="20"/>
    </row>
    <row r="171" spans="2:8" s="4" customFormat="1" ht="30" x14ac:dyDescent="0.25">
      <c r="C171" s="67" t="str">
        <f>+C161</f>
        <v>N° total de procedimientos que realizan</v>
      </c>
      <c r="D171" s="7">
        <f>+COUNTIF(D167:D170,"SI")</f>
        <v>0</v>
      </c>
      <c r="E171" s="71" t="str">
        <f>+E161</f>
        <v>N° total de procedimientos que saben
 y pueden hacer</v>
      </c>
      <c r="F171" s="7">
        <f t="shared" ref="F171:G171" si="31">+COUNTIF(F167:F170,"SI")</f>
        <v>0</v>
      </c>
      <c r="G171" s="7">
        <f t="shared" si="31"/>
        <v>0</v>
      </c>
    </row>
    <row r="172" spans="2:8" s="4" customFormat="1" x14ac:dyDescent="0.25">
      <c r="C172" s="67" t="str">
        <f t="shared" ref="C172:C173" si="32">+C162</f>
        <v>N° total de procedimientos</v>
      </c>
      <c r="D172" s="7">
        <f>+B170</f>
        <v>4</v>
      </c>
      <c r="E172" s="71" t="str">
        <f t="shared" ref="E172:E173" si="33">+E162</f>
        <v>N° total de procedimientos</v>
      </c>
      <c r="F172" s="7">
        <f>+B170</f>
        <v>4</v>
      </c>
      <c r="G172" s="7">
        <f>+B170</f>
        <v>4</v>
      </c>
    </row>
    <row r="173" spans="2:8" s="4" customFormat="1" ht="30" x14ac:dyDescent="0.25">
      <c r="C173" s="67" t="str">
        <f t="shared" si="32"/>
        <v>% de procedimientos que realizan</v>
      </c>
      <c r="D173" s="15">
        <f>+D171/D172</f>
        <v>0</v>
      </c>
      <c r="E173" s="71" t="str">
        <f t="shared" si="33"/>
        <v>% de procedimientos que saben
y pueden hacer</v>
      </c>
      <c r="F173" s="15">
        <f>+F171/F172</f>
        <v>0</v>
      </c>
      <c r="G173" s="15">
        <f>+G171/G172</f>
        <v>0</v>
      </c>
    </row>
    <row r="174" spans="2:8" s="4" customFormat="1" x14ac:dyDescent="0.25">
      <c r="B174" s="59"/>
      <c r="C174" s="69"/>
    </row>
    <row r="175" spans="2:8" s="4" customFormat="1" x14ac:dyDescent="0.25">
      <c r="B175" s="59"/>
      <c r="C175" s="69"/>
    </row>
    <row r="176" spans="2:8" s="4" customFormat="1" ht="114" customHeight="1" x14ac:dyDescent="0.25">
      <c r="B176" s="8" t="s">
        <v>30</v>
      </c>
      <c r="C176" s="8" t="s">
        <v>197</v>
      </c>
      <c r="D176" s="8" t="str">
        <f>+D166</f>
        <v>¿Se realiza?</v>
      </c>
      <c r="E176" s="8" t="str">
        <f t="shared" ref="E176:H176" si="34">+E166</f>
        <v>¿Quién lo realiza la mayor parte de las veces?</v>
      </c>
      <c r="F176" s="8" t="str">
        <f t="shared" si="34"/>
        <v>Ya sea que realice o no el procedimiento en su UPSS-MR
¿Alguien en su equipo ha sido capacitado en el procedimiento?</v>
      </c>
      <c r="G176" s="8" t="str">
        <f t="shared" si="34"/>
        <v>¿Considera que cuenta con el equipamiento e insumos necesarios para ejecutar el procedimiento adecuadamente?</v>
      </c>
      <c r="H176" s="8" t="str">
        <f t="shared" si="34"/>
        <v>COMENTARIOS / OBSERVACIONES, EN CASO LA RESPUESTA A LAS 2 PREGUNTAS ANTERIORES ES NEGATIVA</v>
      </c>
    </row>
    <row r="177" spans="2:8" s="4" customFormat="1" ht="22.5" customHeight="1" x14ac:dyDescent="0.25">
      <c r="B177" s="7">
        <v>1</v>
      </c>
      <c r="C177" s="70" t="s">
        <v>198</v>
      </c>
      <c r="D177" s="2" t="s">
        <v>20</v>
      </c>
      <c r="E177" s="55" t="s">
        <v>490</v>
      </c>
      <c r="F177" s="2" t="s">
        <v>20</v>
      </c>
      <c r="G177" s="2" t="s">
        <v>20</v>
      </c>
      <c r="H177" s="20"/>
    </row>
    <row r="178" spans="2:8" s="4" customFormat="1" ht="22.5" customHeight="1" x14ac:dyDescent="0.25">
      <c r="B178" s="7">
        <v>2</v>
      </c>
      <c r="C178" s="70" t="s">
        <v>199</v>
      </c>
      <c r="D178" s="2" t="s">
        <v>20</v>
      </c>
      <c r="E178" s="55" t="s">
        <v>490</v>
      </c>
      <c r="F178" s="2" t="s">
        <v>20</v>
      </c>
      <c r="G178" s="2" t="s">
        <v>20</v>
      </c>
      <c r="H178" s="20"/>
    </row>
    <row r="179" spans="2:8" s="4" customFormat="1" ht="22.5" customHeight="1" x14ac:dyDescent="0.25">
      <c r="B179" s="7">
        <v>3</v>
      </c>
      <c r="C179" s="70" t="s">
        <v>200</v>
      </c>
      <c r="D179" s="2" t="s">
        <v>20</v>
      </c>
      <c r="E179" s="55" t="s">
        <v>490</v>
      </c>
      <c r="F179" s="2" t="s">
        <v>20</v>
      </c>
      <c r="G179" s="2" t="s">
        <v>20</v>
      </c>
      <c r="H179" s="20"/>
    </row>
    <row r="180" spans="2:8" s="4" customFormat="1" ht="30" x14ac:dyDescent="0.25">
      <c r="C180" s="67" t="str">
        <f>+C171</f>
        <v>N° total de procedimientos que realizan</v>
      </c>
      <c r="D180" s="7">
        <f>+COUNTIF(D177:D179,"SI")</f>
        <v>0</v>
      </c>
      <c r="E180" s="71" t="str">
        <f>+E171</f>
        <v>N° total de procedimientos que saben
 y pueden hacer</v>
      </c>
      <c r="F180" s="7">
        <f t="shared" ref="F180:G180" si="35">+COUNTIF(F177:F179,"SI")</f>
        <v>0</v>
      </c>
      <c r="G180" s="7">
        <f t="shared" si="35"/>
        <v>0</v>
      </c>
    </row>
    <row r="181" spans="2:8" s="4" customFormat="1" x14ac:dyDescent="0.25">
      <c r="C181" s="67" t="str">
        <f t="shared" ref="C181:C182" si="36">+C172</f>
        <v>N° total de procedimientos</v>
      </c>
      <c r="D181" s="7">
        <f>+B179</f>
        <v>3</v>
      </c>
      <c r="E181" s="71" t="str">
        <f t="shared" ref="E181:E182" si="37">+E172</f>
        <v>N° total de procedimientos</v>
      </c>
      <c r="F181" s="7">
        <f>+B179</f>
        <v>3</v>
      </c>
      <c r="G181" s="7">
        <f>+B179</f>
        <v>3</v>
      </c>
    </row>
    <row r="182" spans="2:8" s="4" customFormat="1" ht="30" x14ac:dyDescent="0.25">
      <c r="C182" s="67" t="str">
        <f t="shared" si="36"/>
        <v>% de procedimientos que realizan</v>
      </c>
      <c r="D182" s="15">
        <f>+D180/D181</f>
        <v>0</v>
      </c>
      <c r="E182" s="71" t="str">
        <f t="shared" si="37"/>
        <v>% de procedimientos que saben
y pueden hacer</v>
      </c>
      <c r="F182" s="15">
        <f>+F180/F181</f>
        <v>0</v>
      </c>
      <c r="G182" s="15">
        <f>+G180/G181</f>
        <v>0</v>
      </c>
    </row>
    <row r="183" spans="2:8" s="4" customFormat="1" x14ac:dyDescent="0.25">
      <c r="B183" s="59"/>
      <c r="C183" s="69"/>
    </row>
    <row r="184" spans="2:8" s="4" customFormat="1" x14ac:dyDescent="0.25">
      <c r="B184" s="59"/>
      <c r="C184" s="69"/>
    </row>
    <row r="185" spans="2:8" s="4" customFormat="1" x14ac:dyDescent="0.25">
      <c r="B185" s="59"/>
      <c r="C185" s="60"/>
    </row>
    <row r="186" spans="2:8" s="4" customFormat="1" x14ac:dyDescent="0.25">
      <c r="B186" s="59"/>
      <c r="C186" s="60"/>
    </row>
    <row r="187" spans="2:8" s="4" customFormat="1" x14ac:dyDescent="0.25">
      <c r="B187" s="59"/>
      <c r="C187" s="60"/>
    </row>
    <row r="188" spans="2:8" s="4" customFormat="1" x14ac:dyDescent="0.25">
      <c r="B188" s="59"/>
      <c r="C188" s="60"/>
    </row>
    <row r="189" spans="2:8" s="4" customFormat="1" ht="18.75" x14ac:dyDescent="0.25">
      <c r="B189" s="59"/>
      <c r="C189" s="72" t="s">
        <v>217</v>
      </c>
    </row>
    <row r="190" spans="2:8" s="4" customFormat="1" x14ac:dyDescent="0.25">
      <c r="B190" s="59"/>
      <c r="C190" s="60"/>
    </row>
    <row r="191" spans="2:8" s="4" customFormat="1" ht="40.5" x14ac:dyDescent="0.25">
      <c r="B191" s="59"/>
      <c r="C191" s="8" t="s">
        <v>215</v>
      </c>
      <c r="D191" s="29" t="str">
        <f>+C41</f>
        <v>% de procedimientos que realizan</v>
      </c>
      <c r="E191" s="8" t="s">
        <v>213</v>
      </c>
      <c r="F191" s="8" t="s">
        <v>214</v>
      </c>
    </row>
    <row r="192" spans="2:8" s="4" customFormat="1" x14ac:dyDescent="0.25">
      <c r="B192" s="59"/>
      <c r="C192" s="53" t="str">
        <f>+C8</f>
        <v xml:space="preserve">Procedimientos médicos </v>
      </c>
      <c r="D192" s="73">
        <f>+D41</f>
        <v>0</v>
      </c>
      <c r="E192" s="73">
        <f>+F41</f>
        <v>0</v>
      </c>
      <c r="F192" s="73">
        <f>+G41</f>
        <v>0</v>
      </c>
    </row>
    <row r="193" spans="2:6" s="4" customFormat="1" ht="30" x14ac:dyDescent="0.25">
      <c r="B193" s="59"/>
      <c r="C193" s="53" t="str">
        <f>+C44</f>
        <v>Procedimientos de gestión médico asistenciales en rehabilitación</v>
      </c>
      <c r="D193" s="73">
        <f>+D52</f>
        <v>0</v>
      </c>
      <c r="E193" s="73">
        <f>+F52</f>
        <v>0</v>
      </c>
      <c r="F193" s="73">
        <f>+G52</f>
        <v>0</v>
      </c>
    </row>
    <row r="194" spans="2:6" s="4" customFormat="1" x14ac:dyDescent="0.25">
      <c r="B194" s="59"/>
      <c r="C194" s="53" t="str">
        <f>+C56</f>
        <v>Procedimientos de terapia física</v>
      </c>
      <c r="D194" s="73">
        <f>+D87</f>
        <v>0</v>
      </c>
      <c r="E194" s="73">
        <f>+F87</f>
        <v>0</v>
      </c>
      <c r="F194" s="73">
        <f>+G87</f>
        <v>0</v>
      </c>
    </row>
    <row r="195" spans="2:6" s="4" customFormat="1" x14ac:dyDescent="0.25">
      <c r="B195" s="59"/>
      <c r="C195" s="53" t="str">
        <f>+C90</f>
        <v>Procedimientos de terapia ocupacional</v>
      </c>
      <c r="D195" s="73">
        <f>+D108</f>
        <v>0</v>
      </c>
      <c r="E195" s="73">
        <f>+F108</f>
        <v>0</v>
      </c>
      <c r="F195" s="73">
        <f>+G108</f>
        <v>0</v>
      </c>
    </row>
    <row r="196" spans="2:6" s="4" customFormat="1" x14ac:dyDescent="0.25">
      <c r="B196" s="59"/>
      <c r="C196" s="53" t="str">
        <f>+C111</f>
        <v>Procedimientos de terapia de lenguaje</v>
      </c>
      <c r="D196" s="73">
        <f>+D128</f>
        <v>0</v>
      </c>
      <c r="E196" s="73">
        <f>+F128</f>
        <v>0</v>
      </c>
      <c r="F196" s="73">
        <f>+G128</f>
        <v>0</v>
      </c>
    </row>
    <row r="197" spans="2:6" s="4" customFormat="1" x14ac:dyDescent="0.25">
      <c r="B197" s="59"/>
      <c r="C197" s="53" t="str">
        <f>+C131</f>
        <v>Procedimientos de terapia de aprendizaje</v>
      </c>
      <c r="D197" s="73">
        <f>+D148</f>
        <v>0</v>
      </c>
      <c r="E197" s="73">
        <f>+F148</f>
        <v>0</v>
      </c>
      <c r="F197" s="73">
        <f>+G148</f>
        <v>0</v>
      </c>
    </row>
    <row r="198" spans="2:6" s="4" customFormat="1" x14ac:dyDescent="0.25">
      <c r="B198" s="59"/>
      <c r="C198" s="53" t="str">
        <f>+C151</f>
        <v>Procedimientos de psicología en rehabilitación</v>
      </c>
      <c r="D198" s="73">
        <f>+D163</f>
        <v>0</v>
      </c>
      <c r="E198" s="73">
        <f>+F163</f>
        <v>0</v>
      </c>
      <c r="F198" s="73">
        <f>+G163</f>
        <v>0</v>
      </c>
    </row>
    <row r="199" spans="2:6" s="4" customFormat="1" x14ac:dyDescent="0.25">
      <c r="B199" s="59"/>
      <c r="C199" s="53" t="str">
        <f>+C166</f>
        <v>Procedimientos de odontología en rehabilitación</v>
      </c>
      <c r="D199" s="73">
        <f>+D173</f>
        <v>0</v>
      </c>
      <c r="E199" s="73">
        <f>+F173</f>
        <v>0</v>
      </c>
      <c r="F199" s="73">
        <f>+G173</f>
        <v>0</v>
      </c>
    </row>
    <row r="200" spans="2:6" s="4" customFormat="1" x14ac:dyDescent="0.25">
      <c r="B200" s="59"/>
      <c r="C200" s="53" t="str">
        <f>+C176</f>
        <v xml:space="preserve">Procedimientos de trabajo social en rehabilitación </v>
      </c>
      <c r="D200" s="73">
        <f>+D182</f>
        <v>0</v>
      </c>
      <c r="E200" s="73">
        <f>+F182</f>
        <v>0</v>
      </c>
      <c r="F200" s="73">
        <f>+G182</f>
        <v>0</v>
      </c>
    </row>
    <row r="201" spans="2:6" s="4" customFormat="1" x14ac:dyDescent="0.25">
      <c r="B201" s="59"/>
      <c r="C201" s="74" t="s">
        <v>216</v>
      </c>
      <c r="D201" s="75">
        <f>AVERAGE(D192:D200)</f>
        <v>0</v>
      </c>
      <c r="E201" s="76">
        <f t="shared" ref="E201:F201" si="38">AVERAGE(E192:E200)</f>
        <v>0</v>
      </c>
      <c r="F201" s="76">
        <f t="shared" si="38"/>
        <v>0</v>
      </c>
    </row>
    <row r="202" spans="2:6" s="4" customFormat="1" x14ac:dyDescent="0.25">
      <c r="B202" s="59"/>
      <c r="C202" s="60"/>
    </row>
    <row r="203" spans="2:6" s="4" customFormat="1" x14ac:dyDescent="0.25">
      <c r="B203" s="59"/>
      <c r="C203" s="60"/>
    </row>
    <row r="204" spans="2:6" s="4" customFormat="1" x14ac:dyDescent="0.25">
      <c r="B204" s="59"/>
      <c r="C204" s="60"/>
    </row>
    <row r="205" spans="2:6" s="4" customFormat="1" x14ac:dyDescent="0.25">
      <c r="B205" s="59"/>
      <c r="C205" s="60"/>
    </row>
    <row r="206" spans="2:6" s="4" customFormat="1" x14ac:dyDescent="0.25">
      <c r="B206" s="59"/>
      <c r="C206" s="60"/>
    </row>
    <row r="207" spans="2:6" s="4" customFormat="1" x14ac:dyDescent="0.25">
      <c r="B207" s="59"/>
      <c r="C207" s="60"/>
    </row>
    <row r="208" spans="2:6" s="4" customFormat="1" x14ac:dyDescent="0.25">
      <c r="B208" s="59"/>
      <c r="C208" s="60"/>
    </row>
    <row r="209" spans="2:3" s="4" customFormat="1" x14ac:dyDescent="0.25">
      <c r="B209" s="59"/>
      <c r="C209" s="60"/>
    </row>
    <row r="210" spans="2:3" s="4" customFormat="1" x14ac:dyDescent="0.25">
      <c r="B210" s="59"/>
      <c r="C210" s="60"/>
    </row>
    <row r="211" spans="2:3" s="4" customFormat="1" x14ac:dyDescent="0.25">
      <c r="B211" s="59"/>
      <c r="C211" s="60"/>
    </row>
    <row r="212" spans="2:3" s="4" customFormat="1" x14ac:dyDescent="0.25">
      <c r="B212" s="59"/>
      <c r="C212" s="60"/>
    </row>
    <row r="213" spans="2:3" s="4" customFormat="1" x14ac:dyDescent="0.25">
      <c r="B213" s="59"/>
      <c r="C213" s="60"/>
    </row>
    <row r="214" spans="2:3" s="4" customFormat="1" x14ac:dyDescent="0.25">
      <c r="B214" s="59"/>
      <c r="C214" s="60"/>
    </row>
    <row r="215" spans="2:3" s="4" customFormat="1" x14ac:dyDescent="0.25">
      <c r="B215" s="59"/>
      <c r="C215" s="60"/>
    </row>
    <row r="216" spans="2:3" s="4" customFormat="1" x14ac:dyDescent="0.25">
      <c r="B216" s="59"/>
      <c r="C216" s="60"/>
    </row>
    <row r="217" spans="2:3" s="4" customFormat="1" x14ac:dyDescent="0.25">
      <c r="B217" s="59"/>
      <c r="C217" s="60"/>
    </row>
    <row r="218" spans="2:3" s="4" customFormat="1" x14ac:dyDescent="0.25">
      <c r="B218" s="59"/>
      <c r="C218" s="60"/>
    </row>
  </sheetData>
  <sheetProtection algorithmName="SHA-512" hashValue="4Huob45vavnz169g3CQXUyVhfVOHrtYPy1OsuhP3iUY1c0Bi3r+DK06lq3h+c+n1Yj5C/eJc1rV5Ffj+Dsr4Ew==" saltValue="EBkFL/3js6it4Gi+YuRHmA==" spinCount="100000" sheet="1" objects="1" scenarios="1"/>
  <dataConsolidate/>
  <mergeCells count="2">
    <mergeCell ref="B5:H6"/>
    <mergeCell ref="B3:H3"/>
  </mergeCells>
  <dataValidations count="2">
    <dataValidation type="list" allowBlank="1" showInputMessage="1" showErrorMessage="1" sqref="F177:G179 F9:G38 F91:G105 D57:D84 D45:D49 D152:D160 F167:G170 D177:D179 D167:D170 F152:G160 D132:D145 F57:G84 D91:D105 F45:G49 D9:D38 D112:D125 F112:G125 F132:G145">
      <formula1>$M$9:$M$10</formula1>
    </dataValidation>
    <dataValidation type="list" allowBlank="1" showInputMessage="1" showErrorMessage="1" sqref="E9:E38 E177:E179 E167:E170 E152:E160 E112:E125 E57:E84 E91:E105 E45:E49 E132:E145">
      <formula1>$K$9:$K$27</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zoomScaleNormal="100" workbookViewId="0"/>
  </sheetViews>
  <sheetFormatPr baseColWidth="10" defaultRowHeight="15" x14ac:dyDescent="0.25"/>
  <cols>
    <col min="1" max="1" width="3" style="4" customWidth="1"/>
    <col min="2" max="2" width="65.28515625" customWidth="1"/>
    <col min="3" max="3" width="19.28515625" customWidth="1"/>
    <col min="7" max="7" width="18" customWidth="1"/>
    <col min="8" max="9" width="18" hidden="1" customWidth="1"/>
    <col min="10" max="25" width="11.42578125" style="4"/>
  </cols>
  <sheetData>
    <row r="1" spans="2:9" s="4" customFormat="1" x14ac:dyDescent="0.25"/>
    <row r="2" spans="2:9" s="4" customFormat="1" x14ac:dyDescent="0.25"/>
    <row r="3" spans="2:9" s="4" customFormat="1" ht="18.75" x14ac:dyDescent="0.3">
      <c r="B3" s="61" t="s">
        <v>312</v>
      </c>
      <c r="C3" s="61"/>
    </row>
    <row r="4" spans="2:9" s="4" customFormat="1" x14ac:dyDescent="0.25">
      <c r="B4" s="4" t="s">
        <v>427</v>
      </c>
    </row>
    <row r="5" spans="2:9" ht="39" customHeight="1" x14ac:dyDescent="0.25">
      <c r="B5" s="21" t="s">
        <v>304</v>
      </c>
      <c r="C5" s="54" t="s">
        <v>426</v>
      </c>
      <c r="D5" s="21">
        <v>2017</v>
      </c>
      <c r="E5" s="21">
        <v>2018</v>
      </c>
      <c r="F5" s="21">
        <v>2019</v>
      </c>
      <c r="G5" s="54" t="s">
        <v>302</v>
      </c>
    </row>
    <row r="6" spans="2:9" x14ac:dyDescent="0.25">
      <c r="B6" s="46" t="s">
        <v>300</v>
      </c>
      <c r="C6" s="129" t="s">
        <v>20</v>
      </c>
      <c r="D6" s="128"/>
      <c r="E6" s="128"/>
      <c r="F6" s="128"/>
      <c r="G6" s="47"/>
      <c r="I6" t="s">
        <v>19</v>
      </c>
    </row>
    <row r="7" spans="2:9" x14ac:dyDescent="0.25">
      <c r="B7" s="46" t="s">
        <v>308</v>
      </c>
      <c r="C7" s="129" t="s">
        <v>20</v>
      </c>
      <c r="D7" s="128"/>
      <c r="E7" s="128"/>
      <c r="F7" s="128"/>
      <c r="G7" s="47"/>
      <c r="I7" t="s">
        <v>20</v>
      </c>
    </row>
    <row r="8" spans="2:9" ht="30" x14ac:dyDescent="0.25">
      <c r="B8" s="46" t="s">
        <v>305</v>
      </c>
      <c r="C8" s="129" t="s">
        <v>20</v>
      </c>
      <c r="D8" s="128"/>
      <c r="E8" s="128"/>
      <c r="F8" s="128"/>
      <c r="G8" s="47"/>
    </row>
    <row r="9" spans="2:9" x14ac:dyDescent="0.25">
      <c r="B9" s="46" t="s">
        <v>309</v>
      </c>
      <c r="C9" s="129" t="s">
        <v>20</v>
      </c>
      <c r="D9" s="128"/>
      <c r="E9" s="128"/>
      <c r="F9" s="128"/>
      <c r="G9" s="47"/>
    </row>
    <row r="10" spans="2:9" x14ac:dyDescent="0.25">
      <c r="B10" s="46" t="s">
        <v>313</v>
      </c>
      <c r="C10" s="129" t="s">
        <v>20</v>
      </c>
      <c r="D10" s="128"/>
      <c r="E10" s="128"/>
      <c r="F10" s="128"/>
      <c r="G10" s="47"/>
    </row>
    <row r="11" spans="2:9" x14ac:dyDescent="0.25">
      <c r="B11" s="46" t="s">
        <v>314</v>
      </c>
      <c r="C11" s="129" t="s">
        <v>20</v>
      </c>
      <c r="D11" s="128"/>
      <c r="E11" s="128"/>
      <c r="F11" s="128"/>
      <c r="G11" s="47"/>
    </row>
    <row r="12" spans="2:9" x14ac:dyDescent="0.25">
      <c r="B12" s="43" t="s">
        <v>301</v>
      </c>
      <c r="C12" s="43"/>
      <c r="D12" s="49" t="e">
        <f>+D7/D6</f>
        <v>#DIV/0!</v>
      </c>
      <c r="E12" s="49" t="e">
        <f>+E7/E6</f>
        <v>#DIV/0!</v>
      </c>
      <c r="F12" s="49" t="e">
        <f>+F7/F6</f>
        <v>#DIV/0!</v>
      </c>
      <c r="G12" s="45" t="s">
        <v>303</v>
      </c>
    </row>
    <row r="13" spans="2:9" x14ac:dyDescent="0.25">
      <c r="B13" s="43" t="s">
        <v>306</v>
      </c>
      <c r="C13" s="43"/>
      <c r="D13" s="49" t="e">
        <f>+D8/D6</f>
        <v>#DIV/0!</v>
      </c>
      <c r="E13" s="49" t="e">
        <f t="shared" ref="E13:F13" si="0">+E8/E6</f>
        <v>#DIV/0!</v>
      </c>
      <c r="F13" s="49" t="e">
        <f t="shared" si="0"/>
        <v>#DIV/0!</v>
      </c>
      <c r="G13" s="45" t="s">
        <v>307</v>
      </c>
    </row>
    <row r="14" spans="2:9" x14ac:dyDescent="0.25">
      <c r="B14" s="43" t="s">
        <v>310</v>
      </c>
      <c r="C14" s="43"/>
      <c r="D14" s="50" t="e">
        <f>+D9/D6</f>
        <v>#DIV/0!</v>
      </c>
      <c r="E14" s="50" t="e">
        <f t="shared" ref="E14:F14" si="1">+E9/E6</f>
        <v>#DIV/0!</v>
      </c>
      <c r="F14" s="50" t="e">
        <f t="shared" si="1"/>
        <v>#DIV/0!</v>
      </c>
      <c r="G14" s="44" t="s">
        <v>311</v>
      </c>
    </row>
    <row r="15" spans="2:9" ht="48.75" customHeight="1" x14ac:dyDescent="0.25">
      <c r="B15" s="48" t="s">
        <v>315</v>
      </c>
      <c r="C15" s="48"/>
      <c r="D15" s="51" t="e">
        <f>+D10/D11</f>
        <v>#DIV/0!</v>
      </c>
      <c r="E15" s="51" t="e">
        <f t="shared" ref="E15:F15" si="2">+E10/E11</f>
        <v>#DIV/0!</v>
      </c>
      <c r="F15" s="51" t="e">
        <f t="shared" si="2"/>
        <v>#DIV/0!</v>
      </c>
      <c r="G15" s="52" t="s">
        <v>316</v>
      </c>
    </row>
    <row r="16" spans="2:9" x14ac:dyDescent="0.25">
      <c r="B16" s="4"/>
      <c r="C16" s="4"/>
      <c r="D16" s="4"/>
      <c r="E16" s="4"/>
      <c r="F16" s="4"/>
      <c r="G16" s="4"/>
      <c r="H16" s="4"/>
      <c r="I16" s="4"/>
    </row>
    <row r="17" spans="2:9" x14ac:dyDescent="0.25">
      <c r="B17" s="4"/>
      <c r="C17" s="4"/>
      <c r="D17" s="4"/>
      <c r="E17" s="4"/>
      <c r="F17" s="4"/>
      <c r="G17" s="4"/>
      <c r="H17" s="4"/>
      <c r="I17" s="4"/>
    </row>
    <row r="18" spans="2:9" x14ac:dyDescent="0.25">
      <c r="B18" s="4"/>
      <c r="C18" s="4"/>
      <c r="D18" s="4"/>
      <c r="E18" s="4"/>
      <c r="F18" s="4"/>
      <c r="G18" s="4"/>
      <c r="H18" s="4"/>
      <c r="I18" s="4"/>
    </row>
    <row r="19" spans="2:9" x14ac:dyDescent="0.25">
      <c r="B19" s="4"/>
      <c r="C19" s="4"/>
      <c r="D19" s="4"/>
      <c r="E19" s="4"/>
      <c r="F19" s="4"/>
      <c r="G19" s="4"/>
      <c r="H19" s="4"/>
      <c r="I19" s="4"/>
    </row>
    <row r="20" spans="2:9" x14ac:dyDescent="0.25">
      <c r="B20" s="4"/>
      <c r="C20" s="4"/>
      <c r="D20" s="4"/>
      <c r="E20" s="4"/>
      <c r="F20" s="4"/>
      <c r="G20" s="4"/>
      <c r="H20" s="4"/>
      <c r="I20" s="4"/>
    </row>
    <row r="21" spans="2:9" x14ac:dyDescent="0.25">
      <c r="B21" s="4"/>
      <c r="C21" s="4"/>
      <c r="D21" s="4"/>
      <c r="E21" s="4"/>
      <c r="F21" s="4"/>
      <c r="G21" s="4"/>
      <c r="H21" s="4"/>
      <c r="I21" s="4"/>
    </row>
    <row r="22" spans="2:9" x14ac:dyDescent="0.25">
      <c r="B22" s="4"/>
      <c r="C22" s="4"/>
      <c r="D22" s="4"/>
      <c r="E22" s="4"/>
      <c r="F22" s="4"/>
      <c r="G22" s="4"/>
      <c r="H22" s="4"/>
      <c r="I22" s="4"/>
    </row>
    <row r="23" spans="2:9" x14ac:dyDescent="0.25">
      <c r="B23" s="4"/>
      <c r="C23" s="4"/>
      <c r="D23" s="4"/>
      <c r="E23" s="4"/>
      <c r="F23" s="4"/>
      <c r="G23" s="4"/>
      <c r="H23" s="4"/>
      <c r="I23" s="4"/>
    </row>
    <row r="24" spans="2:9" x14ac:dyDescent="0.25">
      <c r="B24" s="4"/>
      <c r="C24" s="4"/>
      <c r="D24" s="4"/>
      <c r="E24" s="4"/>
      <c r="F24" s="4"/>
      <c r="G24" s="4"/>
      <c r="H24" s="4"/>
      <c r="I24" s="4"/>
    </row>
    <row r="25" spans="2:9" x14ac:dyDescent="0.25">
      <c r="B25" s="4"/>
      <c r="C25" s="4"/>
      <c r="D25" s="4"/>
      <c r="E25" s="4"/>
      <c r="F25" s="4"/>
      <c r="G25" s="4"/>
      <c r="H25" s="4"/>
      <c r="I25" s="4"/>
    </row>
    <row r="26" spans="2:9" x14ac:dyDescent="0.25">
      <c r="B26" s="4"/>
      <c r="C26" s="4"/>
      <c r="D26" s="4"/>
      <c r="E26" s="4"/>
      <c r="F26" s="4"/>
      <c r="G26" s="4"/>
      <c r="H26" s="4"/>
      <c r="I26" s="4"/>
    </row>
    <row r="27" spans="2:9" x14ac:dyDescent="0.25">
      <c r="B27" s="4"/>
      <c r="C27" s="4"/>
      <c r="D27" s="4"/>
      <c r="E27" s="4"/>
      <c r="F27" s="4"/>
      <c r="G27" s="4"/>
      <c r="H27" s="4"/>
      <c r="I27" s="4"/>
    </row>
    <row r="28" spans="2:9" x14ac:dyDescent="0.25">
      <c r="B28" s="4"/>
      <c r="C28" s="4"/>
      <c r="D28" s="4"/>
      <c r="E28" s="4"/>
      <c r="F28" s="4"/>
      <c r="G28" s="4"/>
      <c r="H28" s="4"/>
      <c r="I28" s="4"/>
    </row>
    <row r="29" spans="2:9" ht="18.75" x14ac:dyDescent="0.3">
      <c r="B29" s="61" t="s">
        <v>323</v>
      </c>
      <c r="C29" s="61"/>
      <c r="D29" s="4"/>
      <c r="E29" s="4"/>
      <c r="F29" s="4"/>
      <c r="G29" s="4"/>
      <c r="H29" s="4"/>
      <c r="I29" s="4"/>
    </row>
    <row r="30" spans="2:9" x14ac:dyDescent="0.25">
      <c r="B30" s="4" t="s">
        <v>427</v>
      </c>
      <c r="C30" s="4"/>
      <c r="D30" s="4"/>
      <c r="E30" s="4"/>
      <c r="F30" s="4"/>
      <c r="G30" s="4"/>
      <c r="H30" s="4"/>
      <c r="I30" s="4"/>
    </row>
    <row r="31" spans="2:9" ht="30" x14ac:dyDescent="0.25">
      <c r="B31" s="21" t="s">
        <v>304</v>
      </c>
      <c r="C31" s="54" t="s">
        <v>426</v>
      </c>
      <c r="D31" s="21">
        <v>2017</v>
      </c>
      <c r="E31" s="21">
        <v>2018</v>
      </c>
      <c r="F31" s="21">
        <v>2019</v>
      </c>
      <c r="G31" s="54" t="s">
        <v>302</v>
      </c>
    </row>
    <row r="32" spans="2:9" ht="33.75" customHeight="1" x14ac:dyDescent="0.25">
      <c r="B32" s="56" t="s">
        <v>317</v>
      </c>
      <c r="C32" s="129" t="s">
        <v>20</v>
      </c>
      <c r="D32" s="58"/>
      <c r="E32" s="58"/>
      <c r="F32" s="58"/>
      <c r="G32" s="47"/>
    </row>
    <row r="33" spans="2:7" ht="33.75" customHeight="1" x14ac:dyDescent="0.25">
      <c r="B33" s="56" t="s">
        <v>318</v>
      </c>
      <c r="C33" s="129" t="s">
        <v>20</v>
      </c>
      <c r="D33" s="58"/>
      <c r="E33" s="58"/>
      <c r="F33" s="58"/>
      <c r="G33" s="47"/>
    </row>
    <row r="34" spans="2:7" ht="33.75" customHeight="1" x14ac:dyDescent="0.25">
      <c r="B34" s="56" t="s">
        <v>319</v>
      </c>
      <c r="C34" s="129" t="s">
        <v>20</v>
      </c>
      <c r="D34" s="58"/>
      <c r="E34" s="58"/>
      <c r="F34" s="58"/>
      <c r="G34" s="47"/>
    </row>
    <row r="35" spans="2:7" ht="33.75" customHeight="1" x14ac:dyDescent="0.25">
      <c r="B35" s="56" t="s">
        <v>408</v>
      </c>
      <c r="C35" s="129" t="s">
        <v>20</v>
      </c>
      <c r="D35" s="58"/>
      <c r="E35" s="58"/>
      <c r="F35" s="58"/>
      <c r="G35" s="47"/>
    </row>
    <row r="36" spans="2:7" ht="33.75" customHeight="1" x14ac:dyDescent="0.25">
      <c r="B36" s="56" t="s">
        <v>320</v>
      </c>
      <c r="C36" s="129" t="s">
        <v>20</v>
      </c>
      <c r="D36" s="58"/>
      <c r="E36" s="58"/>
      <c r="F36" s="58"/>
      <c r="G36" s="47"/>
    </row>
    <row r="37" spans="2:7" ht="33.75" customHeight="1" x14ac:dyDescent="0.25">
      <c r="B37" s="56" t="s">
        <v>321</v>
      </c>
      <c r="C37" s="129" t="s">
        <v>20</v>
      </c>
      <c r="D37" s="58"/>
      <c r="E37" s="58"/>
      <c r="F37" s="58"/>
      <c r="G37" s="47"/>
    </row>
    <row r="38" spans="2:7" ht="33.75" customHeight="1" x14ac:dyDescent="0.25">
      <c r="B38" s="56" t="s">
        <v>322</v>
      </c>
      <c r="C38" s="129" t="s">
        <v>20</v>
      </c>
      <c r="D38" s="58"/>
      <c r="E38" s="58"/>
      <c r="F38" s="58"/>
      <c r="G38" s="47"/>
    </row>
    <row r="39" spans="2:7" ht="33.75" customHeight="1" x14ac:dyDescent="0.25">
      <c r="B39" s="56" t="s">
        <v>409</v>
      </c>
      <c r="C39" s="129" t="s">
        <v>20</v>
      </c>
      <c r="D39" s="58"/>
      <c r="E39" s="58"/>
      <c r="F39" s="58"/>
      <c r="G39" s="47"/>
    </row>
    <row r="40" spans="2:7" ht="33.75" customHeight="1" x14ac:dyDescent="0.25">
      <c r="B40" s="57" t="s">
        <v>324</v>
      </c>
      <c r="C40" s="57"/>
      <c r="D40" s="15" t="e">
        <f>+D36/D32</f>
        <v>#DIV/0!</v>
      </c>
      <c r="E40" s="15" t="e">
        <f t="shared" ref="E40:F40" si="3">+E36/E32</f>
        <v>#DIV/0!</v>
      </c>
      <c r="F40" s="15" t="e">
        <f t="shared" si="3"/>
        <v>#DIV/0!</v>
      </c>
      <c r="G40" s="299" t="s">
        <v>328</v>
      </c>
    </row>
    <row r="41" spans="2:7" ht="33.75" customHeight="1" x14ac:dyDescent="0.25">
      <c r="B41" s="57" t="s">
        <v>325</v>
      </c>
      <c r="C41" s="57"/>
      <c r="D41" s="15" t="e">
        <f t="shared" ref="D41:F41" si="4">+D37/D33</f>
        <v>#DIV/0!</v>
      </c>
      <c r="E41" s="15" t="e">
        <f t="shared" si="4"/>
        <v>#DIV/0!</v>
      </c>
      <c r="F41" s="15" t="e">
        <f t="shared" si="4"/>
        <v>#DIV/0!</v>
      </c>
      <c r="G41" s="300"/>
    </row>
    <row r="42" spans="2:7" ht="33.75" customHeight="1" x14ac:dyDescent="0.25">
      <c r="B42" s="57" t="s">
        <v>326</v>
      </c>
      <c r="C42" s="57"/>
      <c r="D42" s="15" t="e">
        <f t="shared" ref="D42:F42" si="5">+D38/D34</f>
        <v>#DIV/0!</v>
      </c>
      <c r="E42" s="15" t="e">
        <f t="shared" si="5"/>
        <v>#DIV/0!</v>
      </c>
      <c r="F42" s="15" t="e">
        <f t="shared" si="5"/>
        <v>#DIV/0!</v>
      </c>
      <c r="G42" s="300"/>
    </row>
    <row r="43" spans="2:7" ht="33.75" customHeight="1" x14ac:dyDescent="0.25">
      <c r="B43" s="57" t="s">
        <v>327</v>
      </c>
      <c r="C43" s="57"/>
      <c r="D43" s="15" t="e">
        <f t="shared" ref="D43:F43" si="6">+D39/D35</f>
        <v>#DIV/0!</v>
      </c>
      <c r="E43" s="15" t="e">
        <f t="shared" si="6"/>
        <v>#DIV/0!</v>
      </c>
      <c r="F43" s="15" t="e">
        <f t="shared" si="6"/>
        <v>#DIV/0!</v>
      </c>
      <c r="G43" s="300"/>
    </row>
    <row r="44" spans="2:7" s="4" customFormat="1" x14ac:dyDescent="0.25"/>
    <row r="45" spans="2:7" s="4" customFormat="1" x14ac:dyDescent="0.25"/>
    <row r="46" spans="2:7" s="4" customFormat="1" x14ac:dyDescent="0.25"/>
    <row r="47" spans="2:7" s="4" customFormat="1" x14ac:dyDescent="0.25"/>
    <row r="48" spans="2:7"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sheetData>
  <sheetProtection algorithmName="SHA-512" hashValue="+2b/zdTsP+DslxkYuP/uoZRKJLgb3b99Vd6RO6V8bEd0FRm2fDLsH3sNxQ3nlNXXcEwxtSx7ytCkHkGFqd/x/g==" saltValue="eG/A2+zYHMkbjP7pDb0WuQ==" spinCount="100000" sheet="1" objects="1" scenarios="1"/>
  <mergeCells count="1">
    <mergeCell ref="G40:G43"/>
  </mergeCells>
  <conditionalFormatting sqref="D12:F12">
    <cfRule type="cellIs" dxfId="12" priority="8" operator="greaterThan">
      <formula>0.19</formula>
    </cfRule>
    <cfRule type="cellIs" dxfId="11" priority="9" operator="lessThan">
      <formula>0.2</formula>
    </cfRule>
  </conditionalFormatting>
  <conditionalFormatting sqref="D13:F13">
    <cfRule type="cellIs" dxfId="10" priority="1" operator="greaterThan">
      <formula>0.0099</formula>
    </cfRule>
    <cfRule type="cellIs" dxfId="9" priority="4" operator="greaterThan">
      <formula>0.01</formula>
    </cfRule>
    <cfRule type="cellIs" dxfId="8" priority="5" operator="lessThan">
      <formula>0.01</formula>
    </cfRule>
  </conditionalFormatting>
  <conditionalFormatting sqref="D14:F14">
    <cfRule type="cellIs" dxfId="7" priority="2" operator="lessThan">
      <formula>0.81</formula>
    </cfRule>
    <cfRule type="cellIs" dxfId="6" priority="3" operator="greaterThan">
      <formula>0.8</formula>
    </cfRule>
  </conditionalFormatting>
  <dataValidations count="1">
    <dataValidation type="list" allowBlank="1" showInputMessage="1" showErrorMessage="1" sqref="C6:C11 C32:C39">
      <formula1>$I$6:$I$7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5"/>
  <sheetViews>
    <sheetView workbookViewId="0"/>
  </sheetViews>
  <sheetFormatPr baseColWidth="10" defaultRowHeight="15" x14ac:dyDescent="0.25"/>
  <cols>
    <col min="1" max="1" width="11.42578125" style="4"/>
    <col min="2" max="2" width="56.7109375" style="4" customWidth="1"/>
    <col min="3" max="3" width="12.5703125" style="4" customWidth="1"/>
    <col min="4" max="16384" width="11.42578125" style="4"/>
  </cols>
  <sheetData>
    <row r="5" spans="2:3" ht="23.25" x14ac:dyDescent="0.35">
      <c r="B5" s="183" t="s">
        <v>407</v>
      </c>
    </row>
    <row r="6" spans="2:3" ht="15.75" thickBot="1" x14ac:dyDescent="0.3"/>
    <row r="7" spans="2:3" ht="30.75" thickBot="1" x14ac:dyDescent="0.3">
      <c r="B7" s="176" t="s">
        <v>405</v>
      </c>
      <c r="C7" s="177" t="s">
        <v>404</v>
      </c>
    </row>
    <row r="8" spans="2:3" x14ac:dyDescent="0.25">
      <c r="B8" s="178" t="s">
        <v>390</v>
      </c>
      <c r="C8" s="179">
        <f>+'II. Equipamiento básico'!E51</f>
        <v>0</v>
      </c>
    </row>
    <row r="9" spans="2:3" x14ac:dyDescent="0.25">
      <c r="B9" s="180" t="s">
        <v>391</v>
      </c>
      <c r="C9" s="181">
        <f>+'III Equipamiento por categoría'!I119</f>
        <v>0</v>
      </c>
    </row>
    <row r="10" spans="2:3" x14ac:dyDescent="0.25">
      <c r="B10" s="180" t="s">
        <v>425</v>
      </c>
      <c r="C10" s="181">
        <f>+'IV. Normatividad'!J24</f>
        <v>0</v>
      </c>
    </row>
    <row r="11" spans="2:3" x14ac:dyDescent="0.25">
      <c r="B11" s="180" t="s">
        <v>392</v>
      </c>
      <c r="C11" s="181">
        <f>+'V. Funciones'!J31</f>
        <v>0</v>
      </c>
    </row>
    <row r="12" spans="2:3" x14ac:dyDescent="0.25">
      <c r="B12" s="180" t="s">
        <v>393</v>
      </c>
      <c r="C12" s="181">
        <f>+'VI. Infraestructura'!I58</f>
        <v>0</v>
      </c>
    </row>
    <row r="13" spans="2:3" x14ac:dyDescent="0.25">
      <c r="B13" s="180" t="s">
        <v>424</v>
      </c>
      <c r="C13" s="181">
        <f>+'VII. RRHH disponible'!K35</f>
        <v>0</v>
      </c>
    </row>
    <row r="14" spans="2:3" ht="15.75" thickBot="1" x14ac:dyDescent="0.3">
      <c r="B14" s="180" t="s">
        <v>403</v>
      </c>
      <c r="C14" s="181">
        <f>+'IX. Cartera de servicios'!D201</f>
        <v>0</v>
      </c>
    </row>
    <row r="15" spans="2:3" ht="19.5" thickBot="1" x14ac:dyDescent="0.3">
      <c r="B15" s="176" t="s">
        <v>406</v>
      </c>
      <c r="C15" s="182">
        <f>AVERAGE(C8:C14)</f>
        <v>0</v>
      </c>
    </row>
  </sheetData>
  <sheetProtection algorithmName="SHA-512" hashValue="TFHWApEaRSrS6/CNXalBePawGfwJBWnMyKeTemvxymz9wMLCry+yUqkpAwjP8GOIZ3eSBckc4na7uE1xTc9+gA==" saltValue="/fAtXVSelaQwcq15hVtCWw==" spinCount="100000" sheet="1" objects="1" scenarios="1"/>
  <conditionalFormatting sqref="C8:C13">
    <cfRule type="cellIs" dxfId="5" priority="7" operator="lessThan">
      <formula>0.5</formula>
    </cfRule>
    <cfRule type="cellIs" dxfId="4" priority="8" operator="greaterThan">
      <formula>0.8</formula>
    </cfRule>
  </conditionalFormatting>
  <conditionalFormatting sqref="C14">
    <cfRule type="cellIs" dxfId="3" priority="3" operator="lessThan">
      <formula>0.5</formula>
    </cfRule>
    <cfRule type="cellIs" dxfId="2" priority="4" operator="greaterThan">
      <formula>0.8</formula>
    </cfRule>
  </conditionalFormatting>
  <conditionalFormatting sqref="C15">
    <cfRule type="cellIs" dxfId="1" priority="1" operator="lessThan">
      <formula>0.5</formula>
    </cfRule>
    <cfRule type="cellIs" dxfId="0" priority="2" operator="greaterThan">
      <formula>0.8</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AE110"/>
  <sheetViews>
    <sheetView topLeftCell="A25" zoomScale="70" zoomScaleNormal="70" workbookViewId="0"/>
  </sheetViews>
  <sheetFormatPr baseColWidth="10" defaultColWidth="11.42578125" defaultRowHeight="15" x14ac:dyDescent="0.25"/>
  <cols>
    <col min="1" max="1" width="6.28515625" style="4" customWidth="1"/>
    <col min="2" max="15" width="11.42578125" style="4"/>
    <col min="16" max="16" width="8.140625" style="4" customWidth="1"/>
    <col min="17" max="16384" width="11.42578125" style="4"/>
  </cols>
  <sheetData>
    <row r="2" spans="2:16" ht="15.75" x14ac:dyDescent="0.25">
      <c r="C2" s="170" t="s">
        <v>495</v>
      </c>
      <c r="D2" s="170"/>
    </row>
    <row r="7" spans="2:16" x14ac:dyDescent="0.25">
      <c r="B7" s="173"/>
      <c r="C7" s="173"/>
      <c r="D7" s="173"/>
      <c r="E7" s="173"/>
      <c r="F7" s="173"/>
      <c r="G7" s="173"/>
      <c r="H7" s="173"/>
      <c r="I7" s="173"/>
      <c r="J7" s="173"/>
      <c r="K7" s="173"/>
      <c r="L7" s="173"/>
      <c r="M7" s="173"/>
      <c r="N7" s="173"/>
      <c r="O7" s="173"/>
      <c r="P7" s="173"/>
    </row>
    <row r="8" spans="2:16" ht="15" customHeight="1" x14ac:dyDescent="0.25">
      <c r="B8" s="228" t="s">
        <v>498</v>
      </c>
      <c r="C8" s="228"/>
      <c r="D8" s="228"/>
      <c r="E8" s="228"/>
      <c r="F8" s="228"/>
      <c r="G8" s="228"/>
      <c r="H8" s="228"/>
      <c r="I8" s="228"/>
      <c r="J8" s="228"/>
      <c r="K8" s="228"/>
      <c r="L8" s="228"/>
      <c r="M8" s="228"/>
      <c r="N8" s="228"/>
      <c r="O8" s="228"/>
      <c r="P8" s="228"/>
    </row>
    <row r="9" spans="2:16" ht="15" customHeight="1" x14ac:dyDescent="0.25">
      <c r="B9" s="228"/>
      <c r="C9" s="228"/>
      <c r="D9" s="228"/>
      <c r="E9" s="228"/>
      <c r="F9" s="228"/>
      <c r="G9" s="228"/>
      <c r="H9" s="228"/>
      <c r="I9" s="228"/>
      <c r="J9" s="228"/>
      <c r="K9" s="228"/>
      <c r="L9" s="228"/>
      <c r="M9" s="228"/>
      <c r="N9" s="228"/>
      <c r="O9" s="228"/>
      <c r="P9" s="228"/>
    </row>
    <row r="10" spans="2:16" ht="29.25" customHeight="1" x14ac:dyDescent="0.25">
      <c r="B10" s="229" t="s">
        <v>499</v>
      </c>
      <c r="C10" s="229"/>
      <c r="D10" s="229"/>
      <c r="E10" s="229"/>
      <c r="F10" s="229"/>
      <c r="G10" s="229"/>
      <c r="H10" s="229"/>
      <c r="I10" s="229"/>
      <c r="J10" s="229"/>
      <c r="K10" s="229"/>
      <c r="L10" s="229"/>
      <c r="M10" s="229"/>
      <c r="N10" s="229"/>
      <c r="O10" s="229"/>
      <c r="P10" s="229"/>
    </row>
    <row r="11" spans="2:16" ht="29.25" customHeight="1" x14ac:dyDescent="0.25">
      <c r="B11" s="229"/>
      <c r="C11" s="229"/>
      <c r="D11" s="229"/>
      <c r="E11" s="229"/>
      <c r="F11" s="229"/>
      <c r="G11" s="229"/>
      <c r="H11" s="229"/>
      <c r="I11" s="229"/>
      <c r="J11" s="229"/>
      <c r="K11" s="229"/>
      <c r="L11" s="229"/>
      <c r="M11" s="229"/>
      <c r="N11" s="229"/>
      <c r="O11" s="229"/>
      <c r="P11" s="229"/>
    </row>
    <row r="12" spans="2:16" ht="11.25" customHeight="1" x14ac:dyDescent="0.25">
      <c r="E12" s="230"/>
      <c r="F12" s="230"/>
      <c r="G12" s="230"/>
      <c r="H12" s="230"/>
      <c r="I12" s="230"/>
      <c r="J12" s="230"/>
      <c r="K12" s="230"/>
      <c r="L12" s="230"/>
      <c r="M12" s="230"/>
      <c r="N12" s="230"/>
    </row>
    <row r="13" spans="2:16" ht="20.25" customHeight="1" x14ac:dyDescent="0.25">
      <c r="B13" s="231" t="s">
        <v>497</v>
      </c>
      <c r="C13" s="231"/>
      <c r="D13" s="231"/>
      <c r="E13" s="231"/>
      <c r="F13" s="231"/>
      <c r="G13" s="231"/>
      <c r="H13" s="231"/>
      <c r="I13" s="231"/>
      <c r="J13" s="231"/>
      <c r="K13" s="231"/>
      <c r="L13" s="231"/>
      <c r="M13" s="231"/>
      <c r="N13" s="231"/>
      <c r="O13" s="231"/>
      <c r="P13" s="231"/>
    </row>
    <row r="14" spans="2:16" ht="3.75" customHeight="1" x14ac:dyDescent="0.25"/>
    <row r="15" spans="2:16" ht="16.5" x14ac:dyDescent="0.25">
      <c r="G15" s="232"/>
      <c r="H15" s="232"/>
      <c r="I15" s="172"/>
      <c r="J15" s="172"/>
      <c r="K15" s="172"/>
      <c r="L15" s="171"/>
    </row>
    <row r="16" spans="2:16" ht="5.25" customHeight="1" x14ac:dyDescent="0.25"/>
    <row r="17" spans="2:16" ht="19.5" customHeight="1" x14ac:dyDescent="0.25"/>
    <row r="18" spans="2:16" ht="5.25" customHeight="1" thickBot="1" x14ac:dyDescent="0.3"/>
    <row r="19" spans="2:16" ht="12.75" customHeight="1" thickTop="1" x14ac:dyDescent="0.55000000000000004">
      <c r="B19" s="225"/>
      <c r="C19" s="226"/>
      <c r="D19" s="226"/>
      <c r="E19" s="226"/>
      <c r="F19" s="226"/>
      <c r="G19" s="226"/>
      <c r="H19" s="226"/>
      <c r="I19" s="226"/>
      <c r="J19" s="226"/>
      <c r="K19" s="226"/>
      <c r="L19" s="226"/>
      <c r="M19" s="226"/>
      <c r="N19" s="226"/>
      <c r="O19" s="226"/>
      <c r="P19" s="227"/>
    </row>
    <row r="20" spans="2:16" ht="8.25" customHeight="1" x14ac:dyDescent="0.25">
      <c r="B20" s="157"/>
      <c r="C20" s="158"/>
      <c r="D20" s="158"/>
      <c r="E20" s="158"/>
      <c r="F20" s="158"/>
      <c r="G20" s="158"/>
      <c r="H20" s="158"/>
      <c r="I20" s="158"/>
      <c r="J20" s="158"/>
      <c r="K20" s="158"/>
      <c r="L20" s="158"/>
      <c r="M20" s="158"/>
      <c r="N20" s="158"/>
      <c r="O20" s="158"/>
      <c r="P20" s="159"/>
    </row>
    <row r="21" spans="2:16" ht="22.5" customHeight="1" x14ac:dyDescent="0.25">
      <c r="B21" s="157"/>
      <c r="C21" s="158"/>
      <c r="D21" s="158"/>
      <c r="E21" s="158"/>
      <c r="F21" s="158"/>
      <c r="G21" s="158"/>
      <c r="H21" s="158"/>
      <c r="I21" s="158"/>
      <c r="J21" s="158"/>
      <c r="K21" s="158"/>
      <c r="L21" s="158"/>
      <c r="M21" s="158"/>
      <c r="N21" s="158"/>
      <c r="O21" s="158"/>
      <c r="P21" s="159"/>
    </row>
    <row r="22" spans="2:16" ht="15" customHeight="1" x14ac:dyDescent="0.25">
      <c r="B22" s="157"/>
      <c r="C22" s="158"/>
      <c r="D22" s="158"/>
      <c r="E22" s="158"/>
      <c r="F22" s="158"/>
      <c r="G22" s="158"/>
      <c r="H22" s="158"/>
      <c r="I22" s="158"/>
      <c r="J22" s="158"/>
      <c r="K22" s="158"/>
      <c r="L22" s="158"/>
      <c r="M22" s="158"/>
      <c r="N22" s="158"/>
      <c r="O22" s="158"/>
      <c r="P22" s="159"/>
    </row>
    <row r="23" spans="2:16" x14ac:dyDescent="0.25">
      <c r="B23" s="160"/>
      <c r="P23" s="161"/>
    </row>
    <row r="24" spans="2:16" x14ac:dyDescent="0.25">
      <c r="B24" s="160"/>
      <c r="P24" s="161"/>
    </row>
    <row r="25" spans="2:16" x14ac:dyDescent="0.25">
      <c r="B25" s="160"/>
      <c r="P25" s="161"/>
    </row>
    <row r="26" spans="2:16" x14ac:dyDescent="0.25">
      <c r="B26" s="160"/>
      <c r="P26" s="161"/>
    </row>
    <row r="27" spans="2:16" x14ac:dyDescent="0.25">
      <c r="B27" s="160"/>
      <c r="P27" s="161"/>
    </row>
    <row r="28" spans="2:16" x14ac:dyDescent="0.25">
      <c r="B28" s="160"/>
      <c r="P28" s="161"/>
    </row>
    <row r="29" spans="2:16" x14ac:dyDescent="0.25">
      <c r="B29" s="160"/>
      <c r="P29" s="161"/>
    </row>
    <row r="30" spans="2:16" x14ac:dyDescent="0.25">
      <c r="B30" s="160"/>
      <c r="P30" s="161"/>
    </row>
    <row r="31" spans="2:16" x14ac:dyDescent="0.25">
      <c r="B31" s="160"/>
      <c r="P31" s="161"/>
    </row>
    <row r="32" spans="2:16" x14ac:dyDescent="0.25">
      <c r="B32" s="160"/>
      <c r="P32" s="161"/>
    </row>
    <row r="33" spans="2:16" x14ac:dyDescent="0.25">
      <c r="B33" s="160"/>
      <c r="P33" s="161"/>
    </row>
    <row r="34" spans="2:16" x14ac:dyDescent="0.25">
      <c r="B34" s="160"/>
      <c r="I34" s="162"/>
      <c r="J34" s="162"/>
      <c r="K34" s="162"/>
      <c r="L34" s="162"/>
      <c r="P34" s="161"/>
    </row>
    <row r="35" spans="2:16" x14ac:dyDescent="0.25">
      <c r="B35" s="160"/>
      <c r="I35" s="133"/>
      <c r="J35" s="133"/>
      <c r="K35" s="133"/>
      <c r="L35" s="133"/>
      <c r="P35" s="161"/>
    </row>
    <row r="36" spans="2:16" x14ac:dyDescent="0.25">
      <c r="B36" s="160"/>
      <c r="I36" s="163"/>
      <c r="J36" s="163"/>
      <c r="K36" s="163"/>
      <c r="L36" s="163"/>
      <c r="P36" s="161"/>
    </row>
    <row r="37" spans="2:16" x14ac:dyDescent="0.25">
      <c r="B37" s="160"/>
      <c r="I37" s="163"/>
      <c r="J37" s="163"/>
      <c r="K37" s="163"/>
      <c r="L37" s="163"/>
      <c r="P37" s="161"/>
    </row>
    <row r="38" spans="2:16" x14ac:dyDescent="0.25">
      <c r="B38" s="160"/>
      <c r="I38" s="164"/>
      <c r="J38" s="164"/>
      <c r="K38" s="164"/>
      <c r="L38" s="164"/>
      <c r="P38" s="161"/>
    </row>
    <row r="39" spans="2:16" x14ac:dyDescent="0.25">
      <c r="B39" s="160"/>
      <c r="I39" s="165"/>
      <c r="J39" s="165"/>
      <c r="K39" s="165"/>
      <c r="L39" s="165"/>
      <c r="P39" s="161"/>
    </row>
    <row r="40" spans="2:16" x14ac:dyDescent="0.25">
      <c r="B40" s="160"/>
      <c r="I40" s="165"/>
      <c r="J40" s="165"/>
      <c r="K40" s="165"/>
      <c r="L40" s="165"/>
      <c r="P40" s="161"/>
    </row>
    <row r="41" spans="2:16" x14ac:dyDescent="0.25">
      <c r="B41" s="160"/>
      <c r="F41" s="166"/>
      <c r="I41" s="165"/>
      <c r="J41" s="165"/>
      <c r="K41" s="165"/>
      <c r="L41" s="165"/>
      <c r="P41" s="161"/>
    </row>
    <row r="42" spans="2:16" x14ac:dyDescent="0.25">
      <c r="B42" s="160"/>
      <c r="F42" s="166"/>
      <c r="I42" s="165"/>
      <c r="J42" s="165"/>
      <c r="K42" s="165"/>
      <c r="L42" s="165"/>
      <c r="P42" s="161"/>
    </row>
    <row r="43" spans="2:16" x14ac:dyDescent="0.25">
      <c r="B43" s="160"/>
      <c r="F43" s="166"/>
      <c r="I43" s="165"/>
      <c r="J43" s="165"/>
      <c r="K43" s="165"/>
      <c r="L43" s="165"/>
      <c r="P43" s="161"/>
    </row>
    <row r="44" spans="2:16" x14ac:dyDescent="0.25">
      <c r="B44" s="160"/>
      <c r="F44" s="166"/>
      <c r="I44" s="165"/>
      <c r="J44" s="165"/>
      <c r="K44" s="165"/>
      <c r="L44" s="165"/>
      <c r="P44" s="161"/>
    </row>
    <row r="45" spans="2:16" x14ac:dyDescent="0.25">
      <c r="B45" s="160"/>
      <c r="F45" s="166"/>
      <c r="I45" s="165"/>
      <c r="J45" s="165"/>
      <c r="K45" s="165"/>
      <c r="L45" s="165"/>
      <c r="P45" s="161"/>
    </row>
    <row r="46" spans="2:16" x14ac:dyDescent="0.25">
      <c r="B46" s="160"/>
      <c r="F46" s="166"/>
      <c r="I46" s="165"/>
      <c r="J46" s="165"/>
      <c r="K46" s="165"/>
      <c r="L46" s="165"/>
      <c r="P46" s="161"/>
    </row>
    <row r="47" spans="2:16" x14ac:dyDescent="0.25">
      <c r="B47" s="160"/>
      <c r="F47" s="166"/>
      <c r="I47" s="165"/>
      <c r="J47" s="165"/>
      <c r="K47" s="165"/>
      <c r="L47" s="165"/>
      <c r="P47" s="161"/>
    </row>
    <row r="48" spans="2:16" x14ac:dyDescent="0.25">
      <c r="B48" s="160"/>
      <c r="F48" s="166"/>
      <c r="I48" s="165"/>
      <c r="J48" s="165"/>
      <c r="K48" s="165"/>
      <c r="L48" s="165"/>
      <c r="P48" s="161"/>
    </row>
    <row r="49" spans="2:31" x14ac:dyDescent="0.25">
      <c r="B49" s="160"/>
      <c r="F49" s="166"/>
      <c r="I49" s="165"/>
      <c r="J49" s="165"/>
      <c r="K49" s="165"/>
      <c r="L49" s="165"/>
      <c r="P49" s="161"/>
      <c r="AE49" s="4">
        <v>3</v>
      </c>
    </row>
    <row r="50" spans="2:31" x14ac:dyDescent="0.25">
      <c r="B50" s="160"/>
      <c r="F50" s="166"/>
      <c r="I50" s="165"/>
      <c r="J50" s="165"/>
      <c r="K50" s="165"/>
      <c r="L50" s="165"/>
      <c r="P50" s="161"/>
    </row>
    <row r="51" spans="2:31" x14ac:dyDescent="0.25">
      <c r="B51" s="160"/>
      <c r="F51" s="166"/>
      <c r="I51" s="165"/>
      <c r="J51" s="165"/>
      <c r="K51" s="165"/>
      <c r="L51" s="165"/>
      <c r="P51" s="161"/>
    </row>
    <row r="52" spans="2:31" x14ac:dyDescent="0.25">
      <c r="B52" s="160"/>
      <c r="F52" s="166"/>
      <c r="I52" s="165"/>
      <c r="J52" s="165"/>
      <c r="K52" s="165"/>
      <c r="L52" s="165"/>
      <c r="P52" s="161"/>
    </row>
    <row r="53" spans="2:31" x14ac:dyDescent="0.25">
      <c r="B53" s="160"/>
      <c r="F53" s="166"/>
      <c r="I53" s="165"/>
      <c r="J53" s="165"/>
      <c r="K53" s="165"/>
      <c r="L53" s="165"/>
      <c r="P53" s="161"/>
    </row>
    <row r="54" spans="2:31" x14ac:dyDescent="0.25">
      <c r="B54" s="160"/>
      <c r="F54" s="166"/>
      <c r="I54" s="165"/>
      <c r="J54" s="165"/>
      <c r="K54" s="165"/>
      <c r="L54" s="165"/>
      <c r="P54" s="161"/>
    </row>
    <row r="55" spans="2:31" x14ac:dyDescent="0.25">
      <c r="B55" s="160"/>
      <c r="F55" s="166"/>
      <c r="I55" s="165"/>
      <c r="J55" s="165"/>
      <c r="K55" s="165"/>
      <c r="L55" s="165"/>
      <c r="P55" s="161"/>
    </row>
    <row r="56" spans="2:31" x14ac:dyDescent="0.25">
      <c r="B56" s="160"/>
      <c r="F56" s="166"/>
      <c r="P56" s="161"/>
    </row>
    <row r="57" spans="2:31" x14ac:dyDescent="0.25">
      <c r="B57" s="160"/>
      <c r="F57" s="166"/>
      <c r="P57" s="161"/>
    </row>
    <row r="58" spans="2:31" x14ac:dyDescent="0.25">
      <c r="B58" s="160"/>
      <c r="F58" s="166"/>
      <c r="P58" s="161"/>
    </row>
    <row r="59" spans="2:31" x14ac:dyDescent="0.25">
      <c r="B59" s="160"/>
      <c r="F59" s="166"/>
      <c r="P59" s="161"/>
    </row>
    <row r="60" spans="2:31" x14ac:dyDescent="0.25">
      <c r="B60" s="160"/>
      <c r="F60" s="166"/>
      <c r="P60" s="161"/>
    </row>
    <row r="61" spans="2:31" x14ac:dyDescent="0.25">
      <c r="B61" s="160"/>
      <c r="P61" s="161"/>
    </row>
    <row r="62" spans="2:31" ht="15.75" thickBot="1" x14ac:dyDescent="0.3">
      <c r="B62" s="167"/>
      <c r="C62" s="168"/>
      <c r="D62" s="168"/>
      <c r="E62" s="168"/>
      <c r="F62" s="168"/>
      <c r="G62" s="168"/>
      <c r="H62" s="168"/>
      <c r="I62" s="168"/>
      <c r="J62" s="168"/>
      <c r="K62" s="168"/>
      <c r="L62" s="168"/>
      <c r="M62" s="168"/>
      <c r="N62" s="168"/>
      <c r="O62" s="168"/>
      <c r="P62" s="169"/>
    </row>
    <row r="63" spans="2:31" ht="15.75" thickTop="1" x14ac:dyDescent="0.25"/>
    <row r="64" spans="2:31" ht="15.75" thickBot="1" x14ac:dyDescent="0.3"/>
    <row r="65" spans="1:31" customFormat="1" ht="69" customHeight="1" thickBot="1" x14ac:dyDescent="0.3">
      <c r="A65" s="4"/>
      <c r="B65" s="222" t="s">
        <v>428</v>
      </c>
      <c r="C65" s="223"/>
      <c r="D65" s="223"/>
      <c r="E65" s="223"/>
      <c r="F65" s="223"/>
      <c r="G65" s="223"/>
      <c r="H65" s="223"/>
      <c r="I65" s="223"/>
      <c r="J65" s="223"/>
      <c r="K65" s="223"/>
      <c r="L65" s="223"/>
      <c r="M65" s="223"/>
      <c r="N65" s="223"/>
      <c r="O65" s="223"/>
      <c r="P65" s="224"/>
      <c r="Q65" s="4"/>
      <c r="R65" s="4"/>
      <c r="S65" s="4"/>
      <c r="T65" s="4"/>
      <c r="U65" s="4"/>
      <c r="V65" s="4"/>
      <c r="W65" s="4"/>
      <c r="X65" s="4"/>
      <c r="Y65" s="4"/>
      <c r="Z65" s="4"/>
      <c r="AA65" s="4"/>
      <c r="AB65" s="4"/>
      <c r="AC65" s="4"/>
      <c r="AD65" s="4"/>
      <c r="AE65" s="4"/>
    </row>
    <row r="66" spans="1:31" customForma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ustomFormat="1" ht="18.75" x14ac:dyDescent="0.3">
      <c r="A67" s="4"/>
      <c r="B67" s="185" t="s">
        <v>429</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ustomFormat="1" ht="18.75" x14ac:dyDescent="0.3">
      <c r="A68" s="4"/>
      <c r="B68" s="186" t="s">
        <v>432</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ustomFormat="1" ht="18.75" x14ac:dyDescent="0.3">
      <c r="A69" s="4"/>
      <c r="B69" s="18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ustomFormat="1" ht="15.75" thickBo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ustomFormat="1" ht="30" customHeight="1" thickBot="1" x14ac:dyDescent="0.3">
      <c r="A71" s="4"/>
      <c r="B71" s="136" t="s">
        <v>418</v>
      </c>
      <c r="C71" s="137"/>
      <c r="D71" s="138"/>
      <c r="E71" s="138"/>
      <c r="F71" s="138"/>
      <c r="G71" s="138"/>
      <c r="H71" s="138"/>
      <c r="I71" s="138"/>
      <c r="J71" s="138"/>
      <c r="K71" s="138"/>
      <c r="L71" s="138"/>
      <c r="M71" s="138"/>
      <c r="N71" s="138"/>
      <c r="O71" s="138"/>
      <c r="P71" s="139"/>
      <c r="Q71" s="4"/>
      <c r="R71" s="4"/>
      <c r="S71" s="4"/>
      <c r="T71" s="4"/>
      <c r="U71" s="4"/>
      <c r="V71" s="4"/>
      <c r="W71" s="4"/>
      <c r="X71" s="4"/>
      <c r="Y71" s="4"/>
      <c r="Z71" s="4"/>
      <c r="AA71" s="4"/>
      <c r="AB71" s="4"/>
      <c r="AC71" s="4"/>
      <c r="AD71" s="4"/>
      <c r="AE71" s="4"/>
    </row>
    <row r="72" spans="1:31" customForma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ustomFormat="1" ht="18.75" x14ac:dyDescent="0.3">
      <c r="A73" s="4"/>
      <c r="B73" s="185" t="s">
        <v>438</v>
      </c>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ustomFormat="1" ht="15.75" thickBo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ustomFormat="1" ht="19.5" thickBot="1" x14ac:dyDescent="0.3">
      <c r="A75" s="4"/>
      <c r="B75" s="204" t="s">
        <v>439</v>
      </c>
      <c r="C75" s="199"/>
      <c r="D75" s="199"/>
      <c r="E75" s="199"/>
      <c r="F75" s="199"/>
      <c r="G75" s="200" t="s">
        <v>441</v>
      </c>
      <c r="H75" s="201"/>
      <c r="I75" s="201"/>
      <c r="J75" s="201"/>
      <c r="K75" s="201"/>
      <c r="L75" s="201"/>
      <c r="M75" s="201"/>
      <c r="N75" s="201"/>
      <c r="O75" s="202" t="s">
        <v>440</v>
      </c>
      <c r="P75" s="203"/>
      <c r="Q75" s="4"/>
      <c r="R75" s="4"/>
      <c r="S75" s="4"/>
      <c r="T75" s="4"/>
      <c r="U75" s="4"/>
      <c r="V75" s="4"/>
      <c r="W75" s="4"/>
      <c r="X75" s="4"/>
      <c r="Y75" s="4"/>
      <c r="Z75" s="4"/>
      <c r="AA75" s="4"/>
      <c r="AB75" s="4"/>
      <c r="AC75" s="4"/>
      <c r="AD75" s="4"/>
      <c r="AE75" s="4"/>
    </row>
    <row r="76" spans="1:31" customFormat="1" ht="18.75" x14ac:dyDescent="0.3">
      <c r="A76" s="4"/>
      <c r="B76" s="187" t="s">
        <v>500</v>
      </c>
      <c r="C76" s="188"/>
      <c r="D76" s="188"/>
      <c r="E76" s="188"/>
      <c r="F76" s="189"/>
      <c r="G76" s="189" t="s">
        <v>442</v>
      </c>
      <c r="H76" s="188"/>
      <c r="I76" s="188"/>
      <c r="J76" s="188"/>
      <c r="K76" s="188"/>
      <c r="L76" s="188"/>
      <c r="M76" s="188"/>
      <c r="N76" s="188"/>
      <c r="O76" s="187" t="s">
        <v>443</v>
      </c>
      <c r="P76" s="189"/>
      <c r="Q76" s="4"/>
      <c r="R76" s="4"/>
      <c r="S76" s="4"/>
      <c r="T76" s="4"/>
      <c r="U76" s="4"/>
      <c r="V76" s="4"/>
      <c r="W76" s="4"/>
      <c r="X76" s="4"/>
      <c r="Y76" s="4"/>
      <c r="Z76" s="4"/>
      <c r="AA76" s="4"/>
      <c r="AB76" s="4"/>
      <c r="AC76" s="4"/>
      <c r="AD76" s="4"/>
      <c r="AE76" s="4"/>
    </row>
    <row r="77" spans="1:31" customFormat="1" ht="18.75" x14ac:dyDescent="0.3">
      <c r="A77" s="4"/>
      <c r="B77" s="192" t="s">
        <v>501</v>
      </c>
      <c r="C77" s="191"/>
      <c r="D77" s="191"/>
      <c r="E77" s="191"/>
      <c r="F77" s="190"/>
      <c r="G77" s="190" t="s">
        <v>442</v>
      </c>
      <c r="H77" s="191"/>
      <c r="I77" s="191"/>
      <c r="J77" s="191"/>
      <c r="K77" s="191"/>
      <c r="L77" s="191"/>
      <c r="M77" s="191"/>
      <c r="N77" s="191"/>
      <c r="O77" s="192" t="s">
        <v>443</v>
      </c>
      <c r="P77" s="190"/>
      <c r="Q77" s="4"/>
      <c r="R77" s="4"/>
      <c r="S77" s="4"/>
      <c r="T77" s="4"/>
      <c r="U77" s="4"/>
      <c r="V77" s="4"/>
      <c r="W77" s="4"/>
      <c r="X77" s="4"/>
      <c r="Y77" s="4"/>
      <c r="Z77" s="4"/>
      <c r="AA77" s="4"/>
      <c r="AB77" s="4"/>
      <c r="AC77" s="4"/>
      <c r="AD77" s="4"/>
      <c r="AE77" s="4"/>
    </row>
    <row r="78" spans="1:31" customFormat="1" ht="19.5" thickBot="1" x14ac:dyDescent="0.35">
      <c r="A78" s="4"/>
      <c r="B78" s="193" t="s">
        <v>502</v>
      </c>
      <c r="C78" s="194"/>
      <c r="D78" s="194"/>
      <c r="E78" s="194"/>
      <c r="F78" s="195"/>
      <c r="G78" s="195" t="s">
        <v>444</v>
      </c>
      <c r="H78" s="194"/>
      <c r="I78" s="194"/>
      <c r="J78" s="194"/>
      <c r="K78" s="194"/>
      <c r="L78" s="194"/>
      <c r="M78" s="194"/>
      <c r="N78" s="194"/>
      <c r="O78" s="193" t="s">
        <v>443</v>
      </c>
      <c r="P78" s="195"/>
      <c r="Q78" s="4"/>
      <c r="R78" s="4"/>
      <c r="S78" s="4"/>
      <c r="T78" s="4"/>
      <c r="U78" s="4"/>
      <c r="V78" s="4"/>
      <c r="W78" s="4"/>
      <c r="X78" s="4"/>
      <c r="Y78" s="4"/>
      <c r="Z78" s="4"/>
      <c r="AA78" s="4"/>
      <c r="AB78" s="4"/>
      <c r="AC78" s="4"/>
      <c r="AD78" s="4"/>
      <c r="AE78" s="4"/>
    </row>
    <row r="79" spans="1:31" customFormat="1" ht="18.75" x14ac:dyDescent="0.3">
      <c r="A79" s="4"/>
      <c r="B79" s="192" t="s">
        <v>503</v>
      </c>
      <c r="C79" s="191"/>
      <c r="D79" s="191"/>
      <c r="E79" s="191"/>
      <c r="F79" s="190"/>
      <c r="G79" s="190" t="s">
        <v>444</v>
      </c>
      <c r="H79" s="191"/>
      <c r="I79" s="191"/>
      <c r="J79" s="191"/>
      <c r="K79" s="191"/>
      <c r="L79" s="191"/>
      <c r="M79" s="191"/>
      <c r="N79" s="191"/>
      <c r="O79" s="192" t="s">
        <v>445</v>
      </c>
      <c r="P79" s="190"/>
      <c r="Q79" s="4"/>
      <c r="R79" s="4"/>
      <c r="S79" s="4"/>
      <c r="T79" s="4"/>
      <c r="U79" s="4"/>
      <c r="V79" s="4"/>
      <c r="W79" s="4"/>
      <c r="X79" s="4"/>
      <c r="Y79" s="4"/>
      <c r="Z79" s="4"/>
      <c r="AA79" s="4"/>
      <c r="AB79" s="4"/>
      <c r="AC79" s="4"/>
      <c r="AD79" s="4"/>
      <c r="AE79" s="4"/>
    </row>
    <row r="80" spans="1:31" customFormat="1" ht="19.5" thickBot="1" x14ac:dyDescent="0.35">
      <c r="A80" s="4"/>
      <c r="B80" s="192" t="s">
        <v>504</v>
      </c>
      <c r="C80" s="191"/>
      <c r="D80" s="191"/>
      <c r="E80" s="191"/>
      <c r="F80" s="190"/>
      <c r="G80" s="190" t="s">
        <v>444</v>
      </c>
      <c r="H80" s="191"/>
      <c r="I80" s="191"/>
      <c r="J80" s="191"/>
      <c r="K80" s="191"/>
      <c r="L80" s="191"/>
      <c r="M80" s="191"/>
      <c r="N80" s="191"/>
      <c r="O80" s="192" t="s">
        <v>445</v>
      </c>
      <c r="P80" s="190"/>
      <c r="Q80" s="4"/>
      <c r="R80" s="4"/>
      <c r="S80" s="4"/>
      <c r="T80" s="4"/>
      <c r="U80" s="4"/>
      <c r="V80" s="4"/>
      <c r="W80" s="4"/>
      <c r="X80" s="4"/>
      <c r="Y80" s="4"/>
      <c r="Z80" s="4"/>
      <c r="AA80" s="4"/>
      <c r="AB80" s="4"/>
      <c r="AC80" s="4"/>
      <c r="AD80" s="4"/>
      <c r="AE80" s="4"/>
    </row>
    <row r="81" spans="1:31" customFormat="1" ht="19.5" thickBot="1" x14ac:dyDescent="0.35">
      <c r="A81" s="4"/>
      <c r="B81" s="196" t="s">
        <v>505</v>
      </c>
      <c r="C81" s="197"/>
      <c r="D81" s="197"/>
      <c r="E81" s="197"/>
      <c r="F81" s="198"/>
      <c r="G81" s="198" t="s">
        <v>446</v>
      </c>
      <c r="H81" s="197"/>
      <c r="I81" s="197"/>
      <c r="J81" s="197"/>
      <c r="K81" s="197"/>
      <c r="L81" s="197"/>
      <c r="M81" s="197"/>
      <c r="N81" s="197"/>
      <c r="O81" s="196" t="s">
        <v>447</v>
      </c>
      <c r="P81" s="198"/>
      <c r="Q81" s="4"/>
      <c r="R81" s="4"/>
      <c r="S81" s="4"/>
      <c r="T81" s="4"/>
      <c r="U81" s="4"/>
      <c r="V81" s="4"/>
      <c r="W81" s="4"/>
      <c r="X81" s="4"/>
      <c r="Y81" s="4"/>
      <c r="Z81" s="4"/>
      <c r="AA81" s="4"/>
      <c r="AB81" s="4"/>
      <c r="AC81" s="4"/>
      <c r="AD81" s="4"/>
      <c r="AE81" s="4"/>
    </row>
    <row r="82" spans="1:31" customFormat="1" ht="18.75" x14ac:dyDescent="0.3">
      <c r="A82" s="4"/>
      <c r="B82" s="192" t="s">
        <v>506</v>
      </c>
      <c r="C82" s="191"/>
      <c r="D82" s="191"/>
      <c r="E82" s="191"/>
      <c r="F82" s="190"/>
      <c r="G82" s="190" t="s">
        <v>444</v>
      </c>
      <c r="H82" s="191"/>
      <c r="I82" s="191"/>
      <c r="J82" s="191"/>
      <c r="K82" s="191"/>
      <c r="L82" s="191"/>
      <c r="M82" s="191"/>
      <c r="N82" s="191"/>
      <c r="O82" s="192" t="s">
        <v>448</v>
      </c>
      <c r="P82" s="190"/>
      <c r="Q82" s="4"/>
      <c r="R82" s="4"/>
      <c r="S82" s="4"/>
      <c r="T82" s="4"/>
      <c r="U82" s="4"/>
      <c r="V82" s="4"/>
      <c r="W82" s="4"/>
      <c r="X82" s="4"/>
      <c r="Y82" s="4"/>
      <c r="Z82" s="4"/>
      <c r="AA82" s="4"/>
      <c r="AB82" s="4"/>
      <c r="AC82" s="4"/>
      <c r="AD82" s="4"/>
      <c r="AE82" s="4"/>
    </row>
    <row r="83" spans="1:31" customFormat="1" ht="19.5" thickBot="1" x14ac:dyDescent="0.35">
      <c r="A83" s="4"/>
      <c r="B83" s="192" t="s">
        <v>507</v>
      </c>
      <c r="C83" s="191"/>
      <c r="D83" s="191"/>
      <c r="E83" s="191"/>
      <c r="F83" s="190"/>
      <c r="G83" s="190" t="s">
        <v>444</v>
      </c>
      <c r="H83" s="191"/>
      <c r="I83" s="191"/>
      <c r="J83" s="191"/>
      <c r="K83" s="191"/>
      <c r="L83" s="191"/>
      <c r="M83" s="191"/>
      <c r="N83" s="191"/>
      <c r="O83" s="192" t="s">
        <v>448</v>
      </c>
      <c r="P83" s="190"/>
      <c r="Q83" s="4"/>
      <c r="R83" s="4"/>
      <c r="S83" s="4"/>
      <c r="T83" s="4"/>
      <c r="U83" s="4"/>
      <c r="V83" s="4"/>
      <c r="W83" s="4"/>
      <c r="X83" s="4"/>
      <c r="Y83" s="4"/>
      <c r="Z83" s="4"/>
      <c r="AA83" s="4"/>
      <c r="AB83" s="4"/>
      <c r="AC83" s="4"/>
      <c r="AD83" s="4"/>
      <c r="AE83" s="4"/>
    </row>
    <row r="84" spans="1:31" customFormat="1" ht="19.5" thickBot="1" x14ac:dyDescent="0.35">
      <c r="A84" s="4"/>
      <c r="B84" s="196" t="s">
        <v>508</v>
      </c>
      <c r="C84" s="197"/>
      <c r="D84" s="197"/>
      <c r="E84" s="197"/>
      <c r="F84" s="198"/>
      <c r="G84" s="198" t="s">
        <v>449</v>
      </c>
      <c r="H84" s="197"/>
      <c r="I84" s="197"/>
      <c r="J84" s="197"/>
      <c r="K84" s="197"/>
      <c r="L84" s="197"/>
      <c r="M84" s="197"/>
      <c r="N84" s="197"/>
      <c r="O84" s="196" t="s">
        <v>450</v>
      </c>
      <c r="P84" s="198"/>
      <c r="Q84" s="4"/>
      <c r="R84" s="4"/>
      <c r="S84" s="4"/>
      <c r="T84" s="4"/>
      <c r="U84" s="4"/>
      <c r="V84" s="4"/>
      <c r="W84" s="4"/>
      <c r="X84" s="4"/>
      <c r="Y84" s="4"/>
      <c r="Z84" s="4"/>
      <c r="AA84" s="4"/>
      <c r="AB84" s="4"/>
      <c r="AC84" s="4"/>
      <c r="AD84" s="4"/>
      <c r="AE84" s="4"/>
    </row>
    <row r="85" spans="1:31" customFormat="1" ht="19.5" thickBot="1" x14ac:dyDescent="0.35">
      <c r="A85" s="4"/>
      <c r="B85" s="193" t="s">
        <v>509</v>
      </c>
      <c r="C85" s="194"/>
      <c r="D85" s="194"/>
      <c r="E85" s="194"/>
      <c r="F85" s="195"/>
      <c r="G85" s="195" t="s">
        <v>451</v>
      </c>
      <c r="H85" s="194"/>
      <c r="I85" s="194"/>
      <c r="J85" s="194"/>
      <c r="K85" s="194"/>
      <c r="L85" s="194"/>
      <c r="M85" s="194"/>
      <c r="N85" s="194"/>
      <c r="O85" s="193" t="s">
        <v>452</v>
      </c>
      <c r="P85" s="195"/>
      <c r="Q85" s="4"/>
      <c r="R85" s="4"/>
      <c r="S85" s="4"/>
      <c r="T85" s="4"/>
      <c r="U85" s="4"/>
      <c r="V85" s="4"/>
      <c r="W85" s="4"/>
      <c r="X85" s="4"/>
      <c r="Y85" s="4"/>
      <c r="Z85" s="4"/>
      <c r="AA85" s="4"/>
      <c r="AB85" s="4"/>
      <c r="AC85" s="4"/>
      <c r="AD85" s="4"/>
      <c r="AE85" s="4"/>
    </row>
    <row r="86" spans="1:31" customForma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9" spans="1:31" x14ac:dyDescent="0.25">
      <c r="O89" s="184"/>
      <c r="P89" s="184"/>
    </row>
    <row r="90" spans="1:31" x14ac:dyDescent="0.25">
      <c r="O90" s="184"/>
      <c r="P90" s="184"/>
    </row>
    <row r="91" spans="1:31" x14ac:dyDescent="0.25">
      <c r="O91" s="184"/>
      <c r="P91" s="184"/>
    </row>
    <row r="92" spans="1:31" x14ac:dyDescent="0.25">
      <c r="O92" s="184"/>
      <c r="P92" s="184"/>
    </row>
    <row r="93" spans="1:31" x14ac:dyDescent="0.25">
      <c r="O93" s="184"/>
      <c r="P93" s="184"/>
    </row>
    <row r="94" spans="1:31" x14ac:dyDescent="0.25">
      <c r="O94" s="184"/>
      <c r="P94" s="184"/>
    </row>
    <row r="95" spans="1:31" x14ac:dyDescent="0.25">
      <c r="O95" s="184"/>
      <c r="P95" s="184"/>
    </row>
    <row r="96" spans="1:31" x14ac:dyDescent="0.25">
      <c r="O96" s="184"/>
      <c r="P96" s="184"/>
    </row>
    <row r="97" spans="15:16" x14ac:dyDescent="0.25">
      <c r="O97" s="184"/>
      <c r="P97" s="184"/>
    </row>
    <row r="98" spans="15:16" x14ac:dyDescent="0.25">
      <c r="O98" s="184"/>
      <c r="P98" s="184"/>
    </row>
    <row r="99" spans="15:16" x14ac:dyDescent="0.25">
      <c r="O99" s="184"/>
      <c r="P99" s="184"/>
    </row>
    <row r="100" spans="15:16" x14ac:dyDescent="0.25">
      <c r="O100" s="184"/>
      <c r="P100" s="184"/>
    </row>
    <row r="101" spans="15:16" x14ac:dyDescent="0.25">
      <c r="O101" s="184"/>
      <c r="P101" s="184"/>
    </row>
    <row r="102" spans="15:16" x14ac:dyDescent="0.25">
      <c r="O102" s="184"/>
      <c r="P102" s="184"/>
    </row>
    <row r="103" spans="15:16" x14ac:dyDescent="0.25">
      <c r="O103" s="184"/>
      <c r="P103" s="184"/>
    </row>
    <row r="104" spans="15:16" x14ac:dyDescent="0.25">
      <c r="O104" s="184"/>
      <c r="P104" s="184"/>
    </row>
    <row r="105" spans="15:16" x14ac:dyDescent="0.25">
      <c r="O105" s="184"/>
      <c r="P105" s="184"/>
    </row>
    <row r="106" spans="15:16" x14ac:dyDescent="0.25">
      <c r="O106" s="184"/>
      <c r="P106" s="184"/>
    </row>
    <row r="107" spans="15:16" x14ac:dyDescent="0.25">
      <c r="O107" s="184"/>
      <c r="P107" s="184"/>
    </row>
    <row r="108" spans="15:16" x14ac:dyDescent="0.25">
      <c r="O108" s="184"/>
      <c r="P108" s="184"/>
    </row>
    <row r="109" spans="15:16" x14ac:dyDescent="0.25">
      <c r="O109" s="184"/>
      <c r="P109" s="184"/>
    </row>
    <row r="110" spans="15:16" x14ac:dyDescent="0.25">
      <c r="O110" s="184"/>
      <c r="P110" s="184"/>
    </row>
  </sheetData>
  <sheetProtection algorithmName="SHA-512" hashValue="zwdccw70u/R5au/hH/tK7qjPu1wyBqmkBPaxg2yQO4nnIeWzB8M+kARrFvJu5KOLwJYqWG3pq1Rp3weR3XchwQ==" saltValue="AeeAwYZQTbdEc4B2qmPABQ==" spinCount="100000" sheet="1" objects="1" scenarios="1"/>
  <mergeCells count="7">
    <mergeCell ref="B65:P65"/>
    <mergeCell ref="B19:P19"/>
    <mergeCell ref="B8:P9"/>
    <mergeCell ref="B10:P11"/>
    <mergeCell ref="E12:N12"/>
    <mergeCell ref="B13:P13"/>
    <mergeCell ref="G15:H15"/>
  </mergeCells>
  <hyperlinks>
    <hyperlink ref="B68" r:id="rId1"/>
  </hyperlinks>
  <pageMargins left="0.25" right="0.25" top="0.75" bottom="0.75" header="0.3" footer="0.3"/>
  <pageSetup paperSize="9" scale="43" orientation="landscape" r:id="rId2"/>
  <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130" zoomScaleNormal="130" workbookViewId="0">
      <selection activeCell="C13" sqref="C13"/>
    </sheetView>
  </sheetViews>
  <sheetFormatPr baseColWidth="10" defaultRowHeight="15" x14ac:dyDescent="0.25"/>
  <cols>
    <col min="1" max="1" width="3.140625" style="4" customWidth="1"/>
    <col min="2" max="2" width="42.140625" style="4" customWidth="1"/>
    <col min="3" max="3" width="56.42578125" style="4" customWidth="1"/>
    <col min="4" max="4" width="5.42578125" style="4" customWidth="1"/>
    <col min="5" max="9" width="11.42578125" style="4"/>
  </cols>
  <sheetData>
    <row r="1" spans="1:9" ht="15.75" thickBot="1" x14ac:dyDescent="0.3"/>
    <row r="2" spans="1:9" ht="19.5" thickBot="1" x14ac:dyDescent="0.35">
      <c r="B2" s="233" t="s">
        <v>14</v>
      </c>
      <c r="C2" s="234"/>
    </row>
    <row r="4" spans="1:9" ht="42.75" customHeight="1" x14ac:dyDescent="0.25">
      <c r="B4" s="132" t="s">
        <v>10</v>
      </c>
      <c r="C4" s="115"/>
    </row>
    <row r="5" spans="1:9" ht="21.75" customHeight="1" x14ac:dyDescent="0.25">
      <c r="B5" s="132" t="s">
        <v>11</v>
      </c>
      <c r="C5" s="125"/>
    </row>
    <row r="6" spans="1:9" ht="21.75" customHeight="1" x14ac:dyDescent="0.25">
      <c r="B6" s="132" t="s">
        <v>436</v>
      </c>
      <c r="C6" s="125"/>
      <c r="E6" s="133"/>
    </row>
    <row r="7" spans="1:9" ht="44.25" customHeight="1" x14ac:dyDescent="0.25">
      <c r="B7" s="132" t="s">
        <v>12</v>
      </c>
      <c r="C7" s="115"/>
    </row>
    <row r="8" spans="1:9" ht="40.5" customHeight="1" x14ac:dyDescent="0.25">
      <c r="B8" s="132" t="s">
        <v>430</v>
      </c>
      <c r="C8" s="115"/>
      <c r="E8" s="133"/>
    </row>
    <row r="9" spans="1:9" ht="21.75" customHeight="1" x14ac:dyDescent="0.25">
      <c r="B9" s="131" t="s">
        <v>437</v>
      </c>
      <c r="C9" s="131"/>
    </row>
    <row r="10" spans="1:9" s="130" customFormat="1" ht="21.75" customHeight="1" x14ac:dyDescent="0.25">
      <c r="A10" s="134"/>
      <c r="B10" s="135" t="s">
        <v>431</v>
      </c>
      <c r="C10" s="134"/>
      <c r="D10" s="134"/>
      <c r="E10" s="134"/>
      <c r="F10" s="134"/>
      <c r="G10" s="134"/>
      <c r="H10" s="134"/>
      <c r="I10" s="134"/>
    </row>
    <row r="11" spans="1:9" ht="21.75" customHeight="1" x14ac:dyDescent="0.25"/>
    <row r="12" spans="1:9" ht="24.75" customHeight="1" x14ac:dyDescent="0.25">
      <c r="B12" s="132" t="s">
        <v>13</v>
      </c>
      <c r="C12" s="206"/>
    </row>
    <row r="13" spans="1:9" ht="45.75" customHeight="1" x14ac:dyDescent="0.25">
      <c r="B13" s="132" t="s">
        <v>433</v>
      </c>
      <c r="C13" s="115"/>
    </row>
    <row r="14" spans="1:9" ht="45.75" customHeight="1" x14ac:dyDescent="0.25">
      <c r="B14" s="132" t="s">
        <v>434</v>
      </c>
      <c r="C14" s="115" t="s">
        <v>521</v>
      </c>
    </row>
    <row r="15" spans="1:9" ht="24.75" customHeight="1" x14ac:dyDescent="0.25"/>
  </sheetData>
  <sheetProtection algorithmName="SHA-512" hashValue="qhM8GQTc82a1pTw+Kq+XzWnbXRsl9VZITCJfWLDg8DzJmwUL3dPmqIl4S7GVoTL0m/Do9IbOSmS3NuhubO1YiQ==" saltValue="86RkvHZ8WFWrOmeoNX2bdw==" spinCount="100000" sheet="1" objects="1" scenarios="1"/>
  <mergeCells count="1">
    <mergeCell ref="B2:C2"/>
  </mergeCells>
  <hyperlinks>
    <hyperlink ref="B10" r:id="rId1" location="no-back-button"/>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6"/>
  <sheetViews>
    <sheetView zoomScaleNormal="100" workbookViewId="0">
      <selection activeCell="E51" sqref="E51"/>
    </sheetView>
  </sheetViews>
  <sheetFormatPr baseColWidth="10" defaultRowHeight="15.75" x14ac:dyDescent="0.25"/>
  <cols>
    <col min="1" max="1" width="3.85546875" style="23" customWidth="1"/>
    <col min="2" max="2" width="5" style="31" customWidth="1"/>
    <col min="3" max="3" width="57.85546875" style="28" customWidth="1"/>
    <col min="4" max="4" width="0.42578125" style="28" customWidth="1"/>
    <col min="5" max="5" width="13.7109375" style="41" customWidth="1"/>
    <col min="6" max="6" width="63" style="31" customWidth="1"/>
    <col min="7" max="7" width="50.85546875" style="23" customWidth="1"/>
    <col min="8" max="8" width="11.42578125" style="23"/>
    <col min="9" max="9" width="11.42578125" style="23" customWidth="1"/>
    <col min="10" max="10" width="11.42578125" style="23" hidden="1" customWidth="1"/>
    <col min="11" max="12" width="11.42578125" style="23" customWidth="1"/>
    <col min="13" max="19" width="11.42578125" style="23"/>
    <col min="20" max="16384" width="11.42578125" style="31"/>
  </cols>
  <sheetData>
    <row r="1" spans="2:10" s="23" customFormat="1" ht="16.5" thickBot="1" x14ac:dyDescent="0.3">
      <c r="C1" s="24"/>
      <c r="D1" s="24"/>
      <c r="E1" s="25"/>
    </row>
    <row r="2" spans="2:10" s="4" customFormat="1" ht="19.5" thickBot="1" x14ac:dyDescent="0.3">
      <c r="B2" s="235" t="s">
        <v>291</v>
      </c>
      <c r="C2" s="236"/>
      <c r="D2" s="236"/>
      <c r="E2" s="236"/>
      <c r="F2" s="237"/>
    </row>
    <row r="3" spans="2:10" s="4" customFormat="1" thickBot="1" x14ac:dyDescent="0.3"/>
    <row r="4" spans="2:10" s="4" customFormat="1" ht="17.25" customHeight="1" x14ac:dyDescent="0.25">
      <c r="B4" s="238" t="s">
        <v>464</v>
      </c>
      <c r="C4" s="239"/>
      <c r="D4" s="239"/>
      <c r="E4" s="239"/>
      <c r="F4" s="240"/>
    </row>
    <row r="5" spans="2:10" s="4" customFormat="1" ht="17.25" customHeight="1" x14ac:dyDescent="0.25">
      <c r="B5" s="241"/>
      <c r="C5" s="242"/>
      <c r="D5" s="242"/>
      <c r="E5" s="242"/>
      <c r="F5" s="243"/>
    </row>
    <row r="6" spans="2:10" s="4" customFormat="1" ht="17.25" customHeight="1" x14ac:dyDescent="0.25">
      <c r="B6" s="241"/>
      <c r="C6" s="242"/>
      <c r="D6" s="242"/>
      <c r="E6" s="242"/>
      <c r="F6" s="243"/>
    </row>
    <row r="7" spans="2:10" s="4" customFormat="1" ht="17.25" customHeight="1" x14ac:dyDescent="0.25">
      <c r="B7" s="241"/>
      <c r="C7" s="242"/>
      <c r="D7" s="242"/>
      <c r="E7" s="242"/>
      <c r="F7" s="243"/>
    </row>
    <row r="8" spans="2:10" s="4" customFormat="1" ht="17.25" customHeight="1" x14ac:dyDescent="0.25">
      <c r="B8" s="241"/>
      <c r="C8" s="242"/>
      <c r="D8" s="242"/>
      <c r="E8" s="242"/>
      <c r="F8" s="243"/>
    </row>
    <row r="9" spans="2:10" s="4" customFormat="1" ht="17.25" customHeight="1" x14ac:dyDescent="0.25">
      <c r="B9" s="241"/>
      <c r="C9" s="242"/>
      <c r="D9" s="242"/>
      <c r="E9" s="242"/>
      <c r="F9" s="243"/>
    </row>
    <row r="10" spans="2:10" s="4" customFormat="1" ht="17.25" customHeight="1" x14ac:dyDescent="0.25">
      <c r="B10" s="241"/>
      <c r="C10" s="242"/>
      <c r="D10" s="242"/>
      <c r="E10" s="242"/>
      <c r="F10" s="243"/>
    </row>
    <row r="11" spans="2:10" s="4" customFormat="1" ht="36.75" customHeight="1" thickBot="1" x14ac:dyDescent="0.3">
      <c r="B11" s="244"/>
      <c r="C11" s="245"/>
      <c r="D11" s="245"/>
      <c r="E11" s="245"/>
      <c r="F11" s="246"/>
    </row>
    <row r="12" spans="2:10" s="23" customFormat="1" x14ac:dyDescent="0.25">
      <c r="C12" s="24"/>
      <c r="D12" s="24"/>
      <c r="E12" s="25"/>
    </row>
    <row r="13" spans="2:10" ht="60" customHeight="1" x14ac:dyDescent="0.25">
      <c r="B13" s="26" t="s">
        <v>30</v>
      </c>
      <c r="C13" s="27" t="s">
        <v>261</v>
      </c>
      <c r="E13" s="29" t="s">
        <v>29</v>
      </c>
      <c r="F13" s="8" t="s">
        <v>463</v>
      </c>
      <c r="G13" s="8" t="s">
        <v>462</v>
      </c>
    </row>
    <row r="14" spans="2:10" ht="33.75" customHeight="1" x14ac:dyDescent="0.25">
      <c r="B14" s="32">
        <v>1</v>
      </c>
      <c r="C14" s="33" t="s">
        <v>254</v>
      </c>
      <c r="E14" s="141" t="s">
        <v>20</v>
      </c>
      <c r="F14" s="140" t="s">
        <v>461</v>
      </c>
      <c r="G14" s="142"/>
    </row>
    <row r="15" spans="2:10" ht="33.75" customHeight="1" x14ac:dyDescent="0.25">
      <c r="B15" s="32">
        <f>+B14+1</f>
        <v>2</v>
      </c>
      <c r="C15" s="33" t="s">
        <v>255</v>
      </c>
      <c r="D15" s="35"/>
      <c r="E15" s="141" t="s">
        <v>20</v>
      </c>
      <c r="F15" s="140" t="s">
        <v>461</v>
      </c>
      <c r="G15" s="142"/>
      <c r="J15" s="23">
        <v>1</v>
      </c>
    </row>
    <row r="16" spans="2:10" ht="33.75" customHeight="1" x14ac:dyDescent="0.25">
      <c r="B16" s="32">
        <f t="shared" ref="B16:B47" si="0">+B15+1</f>
        <v>3</v>
      </c>
      <c r="C16" s="33" t="s">
        <v>256</v>
      </c>
      <c r="D16" s="36"/>
      <c r="E16" s="141" t="s">
        <v>20</v>
      </c>
      <c r="F16" s="140" t="s">
        <v>461</v>
      </c>
      <c r="G16" s="142"/>
      <c r="J16" s="23">
        <v>0</v>
      </c>
    </row>
    <row r="17" spans="2:7" ht="33.75" customHeight="1" x14ac:dyDescent="0.25">
      <c r="B17" s="32">
        <f t="shared" si="0"/>
        <v>4</v>
      </c>
      <c r="C17" s="33" t="s">
        <v>257</v>
      </c>
      <c r="D17" s="36"/>
      <c r="E17" s="141" t="s">
        <v>20</v>
      </c>
      <c r="F17" s="140" t="s">
        <v>461</v>
      </c>
      <c r="G17" s="142"/>
    </row>
    <row r="18" spans="2:7" ht="33.75" customHeight="1" x14ac:dyDescent="0.25">
      <c r="B18" s="32">
        <f t="shared" si="0"/>
        <v>5</v>
      </c>
      <c r="C18" s="33" t="s">
        <v>258</v>
      </c>
      <c r="D18" s="36"/>
      <c r="E18" s="141" t="s">
        <v>20</v>
      </c>
      <c r="F18" s="140" t="s">
        <v>461</v>
      </c>
      <c r="G18" s="142"/>
    </row>
    <row r="19" spans="2:7" ht="33.75" customHeight="1" x14ac:dyDescent="0.25">
      <c r="B19" s="32">
        <f t="shared" si="0"/>
        <v>6</v>
      </c>
      <c r="C19" s="33" t="s">
        <v>259</v>
      </c>
      <c r="D19" s="36"/>
      <c r="E19" s="141" t="s">
        <v>20</v>
      </c>
      <c r="F19" s="140" t="s">
        <v>461</v>
      </c>
      <c r="G19" s="142"/>
    </row>
    <row r="20" spans="2:7" ht="33.75" customHeight="1" x14ac:dyDescent="0.25">
      <c r="B20" s="32">
        <f t="shared" si="0"/>
        <v>7</v>
      </c>
      <c r="C20" s="33" t="s">
        <v>262</v>
      </c>
      <c r="D20" s="36"/>
      <c r="E20" s="141" t="s">
        <v>20</v>
      </c>
      <c r="F20" s="140" t="s">
        <v>461</v>
      </c>
      <c r="G20" s="142"/>
    </row>
    <row r="21" spans="2:7" ht="33.75" customHeight="1" x14ac:dyDescent="0.25">
      <c r="B21" s="32">
        <f t="shared" si="0"/>
        <v>8</v>
      </c>
      <c r="C21" s="33" t="s">
        <v>263</v>
      </c>
      <c r="D21" s="36"/>
      <c r="E21" s="141" t="s">
        <v>20</v>
      </c>
      <c r="F21" s="140" t="s">
        <v>461</v>
      </c>
      <c r="G21" s="142"/>
    </row>
    <row r="22" spans="2:7" ht="33.75" customHeight="1" x14ac:dyDescent="0.25">
      <c r="B22" s="32">
        <f t="shared" si="0"/>
        <v>9</v>
      </c>
      <c r="C22" s="33" t="s">
        <v>264</v>
      </c>
      <c r="D22" s="36"/>
      <c r="E22" s="141" t="s">
        <v>20</v>
      </c>
      <c r="F22" s="140" t="s">
        <v>461</v>
      </c>
      <c r="G22" s="142"/>
    </row>
    <row r="23" spans="2:7" ht="33.75" customHeight="1" x14ac:dyDescent="0.25">
      <c r="B23" s="32">
        <f t="shared" si="0"/>
        <v>10</v>
      </c>
      <c r="C23" s="37" t="s">
        <v>265</v>
      </c>
      <c r="D23" s="36"/>
      <c r="E23" s="141" t="s">
        <v>20</v>
      </c>
      <c r="F23" s="140" t="s">
        <v>461</v>
      </c>
      <c r="G23" s="142"/>
    </row>
    <row r="24" spans="2:7" ht="33.75" customHeight="1" x14ac:dyDescent="0.25">
      <c r="B24" s="32">
        <f t="shared" si="0"/>
        <v>11</v>
      </c>
      <c r="C24" s="33" t="s">
        <v>266</v>
      </c>
      <c r="D24" s="36"/>
      <c r="E24" s="141" t="s">
        <v>20</v>
      </c>
      <c r="F24" s="140" t="s">
        <v>461</v>
      </c>
      <c r="G24" s="142"/>
    </row>
    <row r="25" spans="2:7" ht="33.75" customHeight="1" x14ac:dyDescent="0.25">
      <c r="B25" s="32">
        <f t="shared" si="0"/>
        <v>12</v>
      </c>
      <c r="C25" s="33" t="s">
        <v>267</v>
      </c>
      <c r="D25" s="38"/>
      <c r="E25" s="141" t="s">
        <v>20</v>
      </c>
      <c r="F25" s="140" t="s">
        <v>461</v>
      </c>
      <c r="G25" s="142"/>
    </row>
    <row r="26" spans="2:7" ht="33.75" customHeight="1" x14ac:dyDescent="0.25">
      <c r="B26" s="32">
        <f t="shared" si="0"/>
        <v>13</v>
      </c>
      <c r="C26" s="39" t="s">
        <v>268</v>
      </c>
      <c r="D26" s="36"/>
      <c r="E26" s="141" t="s">
        <v>20</v>
      </c>
      <c r="F26" s="140" t="s">
        <v>461</v>
      </c>
      <c r="G26" s="142"/>
    </row>
    <row r="27" spans="2:7" ht="33.75" customHeight="1" x14ac:dyDescent="0.25">
      <c r="B27" s="32">
        <f t="shared" si="0"/>
        <v>14</v>
      </c>
      <c r="C27" s="33" t="s">
        <v>269</v>
      </c>
      <c r="D27" s="36"/>
      <c r="E27" s="141" t="s">
        <v>20</v>
      </c>
      <c r="F27" s="140" t="s">
        <v>461</v>
      </c>
      <c r="G27" s="142"/>
    </row>
    <row r="28" spans="2:7" ht="33.75" customHeight="1" x14ac:dyDescent="0.25">
      <c r="B28" s="32">
        <f t="shared" si="0"/>
        <v>15</v>
      </c>
      <c r="C28" s="33" t="s">
        <v>270</v>
      </c>
      <c r="D28" s="40"/>
      <c r="E28" s="141" t="s">
        <v>20</v>
      </c>
      <c r="F28" s="140" t="s">
        <v>461</v>
      </c>
      <c r="G28" s="142"/>
    </row>
    <row r="29" spans="2:7" ht="33.75" customHeight="1" x14ac:dyDescent="0.25">
      <c r="B29" s="32">
        <f t="shared" si="0"/>
        <v>16</v>
      </c>
      <c r="C29" s="33" t="s">
        <v>271</v>
      </c>
      <c r="D29" s="36"/>
      <c r="E29" s="141" t="s">
        <v>20</v>
      </c>
      <c r="F29" s="140" t="s">
        <v>461</v>
      </c>
      <c r="G29" s="142"/>
    </row>
    <row r="30" spans="2:7" ht="33.75" customHeight="1" x14ac:dyDescent="0.25">
      <c r="B30" s="32">
        <f t="shared" si="0"/>
        <v>17</v>
      </c>
      <c r="C30" s="33" t="s">
        <v>273</v>
      </c>
      <c r="D30" s="36"/>
      <c r="E30" s="141" t="s">
        <v>20</v>
      </c>
      <c r="F30" s="140" t="s">
        <v>461</v>
      </c>
      <c r="G30" s="142"/>
    </row>
    <row r="31" spans="2:7" ht="33.75" customHeight="1" x14ac:dyDescent="0.25">
      <c r="B31" s="32">
        <f t="shared" si="0"/>
        <v>18</v>
      </c>
      <c r="C31" s="37" t="s">
        <v>274</v>
      </c>
      <c r="D31" s="38"/>
      <c r="E31" s="141" t="s">
        <v>20</v>
      </c>
      <c r="F31" s="140" t="s">
        <v>461</v>
      </c>
      <c r="G31" s="142"/>
    </row>
    <row r="32" spans="2:7" ht="33.75" customHeight="1" x14ac:dyDescent="0.25">
      <c r="B32" s="32">
        <f t="shared" si="0"/>
        <v>19</v>
      </c>
      <c r="C32" s="33" t="s">
        <v>275</v>
      </c>
      <c r="D32" s="36"/>
      <c r="E32" s="141" t="s">
        <v>20</v>
      </c>
      <c r="F32" s="140" t="s">
        <v>461</v>
      </c>
      <c r="G32" s="142"/>
    </row>
    <row r="33" spans="2:7" ht="33.75" customHeight="1" x14ac:dyDescent="0.25">
      <c r="B33" s="32">
        <f t="shared" si="0"/>
        <v>20</v>
      </c>
      <c r="C33" s="33" t="s">
        <v>276</v>
      </c>
      <c r="D33" s="38"/>
      <c r="E33" s="141" t="s">
        <v>20</v>
      </c>
      <c r="F33" s="140" t="s">
        <v>461</v>
      </c>
      <c r="G33" s="142"/>
    </row>
    <row r="34" spans="2:7" ht="33.75" customHeight="1" x14ac:dyDescent="0.25">
      <c r="B34" s="32">
        <f t="shared" si="0"/>
        <v>21</v>
      </c>
      <c r="C34" s="33" t="s">
        <v>277</v>
      </c>
      <c r="D34" s="36"/>
      <c r="E34" s="141" t="s">
        <v>20</v>
      </c>
      <c r="F34" s="140" t="s">
        <v>461</v>
      </c>
      <c r="G34" s="142"/>
    </row>
    <row r="35" spans="2:7" ht="33.75" customHeight="1" x14ac:dyDescent="0.25">
      <c r="B35" s="32">
        <f t="shared" si="0"/>
        <v>22</v>
      </c>
      <c r="C35" s="33" t="s">
        <v>278</v>
      </c>
      <c r="D35" s="36"/>
      <c r="E35" s="141" t="s">
        <v>20</v>
      </c>
      <c r="F35" s="140" t="s">
        <v>461</v>
      </c>
      <c r="G35" s="142"/>
    </row>
    <row r="36" spans="2:7" ht="33.75" customHeight="1" x14ac:dyDescent="0.25">
      <c r="B36" s="32">
        <f t="shared" si="0"/>
        <v>23</v>
      </c>
      <c r="C36" s="37" t="s">
        <v>279</v>
      </c>
      <c r="D36" s="36"/>
      <c r="E36" s="141" t="s">
        <v>20</v>
      </c>
      <c r="F36" s="140" t="s">
        <v>461</v>
      </c>
      <c r="G36" s="142"/>
    </row>
    <row r="37" spans="2:7" ht="33.75" customHeight="1" x14ac:dyDescent="0.25">
      <c r="B37" s="32">
        <f t="shared" si="0"/>
        <v>24</v>
      </c>
      <c r="C37" s="39" t="s">
        <v>280</v>
      </c>
      <c r="D37" s="36"/>
      <c r="E37" s="141" t="s">
        <v>20</v>
      </c>
      <c r="F37" s="140" t="s">
        <v>461</v>
      </c>
      <c r="G37" s="142"/>
    </row>
    <row r="38" spans="2:7" ht="33.75" customHeight="1" x14ac:dyDescent="0.25">
      <c r="B38" s="32">
        <f t="shared" si="0"/>
        <v>25</v>
      </c>
      <c r="C38" s="33" t="s">
        <v>281</v>
      </c>
      <c r="D38" s="38"/>
      <c r="E38" s="141" t="s">
        <v>20</v>
      </c>
      <c r="F38" s="140" t="s">
        <v>461</v>
      </c>
      <c r="G38" s="142"/>
    </row>
    <row r="39" spans="2:7" ht="33.75" customHeight="1" x14ac:dyDescent="0.25">
      <c r="B39" s="32">
        <f t="shared" si="0"/>
        <v>26</v>
      </c>
      <c r="C39" s="33" t="s">
        <v>282</v>
      </c>
      <c r="D39" s="40"/>
      <c r="E39" s="141" t="s">
        <v>20</v>
      </c>
      <c r="F39" s="140" t="s">
        <v>461</v>
      </c>
      <c r="G39" s="142"/>
    </row>
    <row r="40" spans="2:7" ht="33.75" customHeight="1" x14ac:dyDescent="0.25">
      <c r="B40" s="32">
        <f t="shared" si="0"/>
        <v>27</v>
      </c>
      <c r="C40" s="33" t="s">
        <v>283</v>
      </c>
      <c r="D40" s="36"/>
      <c r="E40" s="141" t="s">
        <v>20</v>
      </c>
      <c r="F40" s="140" t="s">
        <v>461</v>
      </c>
      <c r="G40" s="142"/>
    </row>
    <row r="41" spans="2:7" ht="33.75" customHeight="1" x14ac:dyDescent="0.25">
      <c r="B41" s="32">
        <f t="shared" si="0"/>
        <v>28</v>
      </c>
      <c r="C41" s="33" t="s">
        <v>284</v>
      </c>
      <c r="D41" s="36"/>
      <c r="E41" s="141" t="s">
        <v>20</v>
      </c>
      <c r="F41" s="140" t="s">
        <v>461</v>
      </c>
      <c r="G41" s="142"/>
    </row>
    <row r="42" spans="2:7" ht="33.75" customHeight="1" x14ac:dyDescent="0.25">
      <c r="B42" s="32">
        <f t="shared" si="0"/>
        <v>29</v>
      </c>
      <c r="C42" s="33" t="s">
        <v>285</v>
      </c>
      <c r="D42" s="36"/>
      <c r="E42" s="141" t="s">
        <v>20</v>
      </c>
      <c r="F42" s="140" t="s">
        <v>461</v>
      </c>
      <c r="G42" s="142"/>
    </row>
    <row r="43" spans="2:7" ht="33.75" customHeight="1" x14ac:dyDescent="0.25">
      <c r="B43" s="32">
        <f t="shared" si="0"/>
        <v>30</v>
      </c>
      <c r="C43" s="33" t="s">
        <v>286</v>
      </c>
      <c r="D43" s="36"/>
      <c r="E43" s="141" t="s">
        <v>20</v>
      </c>
      <c r="F43" s="140" t="s">
        <v>461</v>
      </c>
      <c r="G43" s="142"/>
    </row>
    <row r="44" spans="2:7" ht="33.75" customHeight="1" x14ac:dyDescent="0.25">
      <c r="B44" s="32">
        <f t="shared" si="0"/>
        <v>31</v>
      </c>
      <c r="C44" s="33" t="s">
        <v>287</v>
      </c>
      <c r="D44" s="36"/>
      <c r="E44" s="141" t="s">
        <v>20</v>
      </c>
      <c r="F44" s="140" t="s">
        <v>461</v>
      </c>
      <c r="G44" s="142"/>
    </row>
    <row r="45" spans="2:7" ht="33.75" customHeight="1" x14ac:dyDescent="0.25">
      <c r="B45" s="32">
        <f t="shared" si="0"/>
        <v>32</v>
      </c>
      <c r="C45" s="33" t="s">
        <v>288</v>
      </c>
      <c r="D45" s="36"/>
      <c r="E45" s="141" t="s">
        <v>20</v>
      </c>
      <c r="F45" s="140" t="s">
        <v>461</v>
      </c>
      <c r="G45" s="142"/>
    </row>
    <row r="46" spans="2:7" ht="33.75" customHeight="1" x14ac:dyDescent="0.25">
      <c r="B46" s="32">
        <f t="shared" si="0"/>
        <v>33</v>
      </c>
      <c r="C46" s="33" t="s">
        <v>289</v>
      </c>
      <c r="D46" s="36"/>
      <c r="E46" s="141" t="s">
        <v>20</v>
      </c>
      <c r="F46" s="140" t="s">
        <v>461</v>
      </c>
      <c r="G46" s="142"/>
    </row>
    <row r="47" spans="2:7" ht="33.75" customHeight="1" x14ac:dyDescent="0.25">
      <c r="B47" s="32">
        <f t="shared" si="0"/>
        <v>34</v>
      </c>
      <c r="C47" s="33" t="s">
        <v>290</v>
      </c>
      <c r="D47" s="36"/>
      <c r="E47" s="141" t="s">
        <v>20</v>
      </c>
      <c r="F47" s="140" t="s">
        <v>461</v>
      </c>
      <c r="G47" s="142"/>
    </row>
    <row r="48" spans="2:7" s="23" customFormat="1" ht="33.75" customHeight="1" x14ac:dyDescent="0.25">
      <c r="C48" s="24"/>
      <c r="D48" s="24"/>
      <c r="E48" s="25"/>
    </row>
    <row r="49" spans="3:7" s="23" customFormat="1" ht="20.25" x14ac:dyDescent="0.3">
      <c r="C49" s="117" t="s">
        <v>469</v>
      </c>
      <c r="D49" s="24"/>
      <c r="E49" s="118">
        <f>+COUNTIF(E14:E47,"SI")</f>
        <v>0</v>
      </c>
    </row>
    <row r="50" spans="3:7" s="23" customFormat="1" ht="20.25" x14ac:dyDescent="0.3">
      <c r="C50" s="117" t="s">
        <v>260</v>
      </c>
      <c r="D50" s="24"/>
      <c r="E50" s="119">
        <f>+B47</f>
        <v>34</v>
      </c>
    </row>
    <row r="51" spans="3:7" s="23" customFormat="1" ht="20.25" x14ac:dyDescent="0.3">
      <c r="C51" s="117" t="s">
        <v>6</v>
      </c>
      <c r="D51" s="24"/>
      <c r="E51" s="120">
        <f>+E49/E50</f>
        <v>0</v>
      </c>
    </row>
    <row r="52" spans="3:7" s="23" customFormat="1" ht="16.5" thickBot="1" x14ac:dyDescent="0.3">
      <c r="C52" s="24"/>
      <c r="D52" s="24"/>
      <c r="E52" s="25"/>
    </row>
    <row r="53" spans="3:7" s="23" customFormat="1" ht="24" customHeight="1" thickBot="1" x14ac:dyDescent="0.3">
      <c r="C53" s="96" t="s">
        <v>28</v>
      </c>
      <c r="D53" s="97"/>
      <c r="E53" s="97"/>
      <c r="F53" s="97"/>
      <c r="G53" s="8" t="s">
        <v>462</v>
      </c>
    </row>
    <row r="54" spans="3:7" s="23" customFormat="1" ht="92.25" customHeight="1" x14ac:dyDescent="0.25">
      <c r="C54" s="247"/>
      <c r="D54" s="248"/>
      <c r="E54" s="248"/>
      <c r="F54" s="249"/>
      <c r="G54" s="256"/>
    </row>
    <row r="55" spans="3:7" s="23" customFormat="1" x14ac:dyDescent="0.25">
      <c r="C55" s="250"/>
      <c r="D55" s="251"/>
      <c r="E55" s="251"/>
      <c r="F55" s="252"/>
      <c r="G55" s="257"/>
    </row>
    <row r="56" spans="3:7" s="23" customFormat="1" x14ac:dyDescent="0.25">
      <c r="C56" s="250"/>
      <c r="D56" s="251"/>
      <c r="E56" s="251"/>
      <c r="F56" s="252"/>
      <c r="G56" s="257"/>
    </row>
    <row r="57" spans="3:7" s="23" customFormat="1" x14ac:dyDescent="0.25">
      <c r="C57" s="250"/>
      <c r="D57" s="251"/>
      <c r="E57" s="251"/>
      <c r="F57" s="252"/>
      <c r="G57" s="257"/>
    </row>
    <row r="58" spans="3:7" s="23" customFormat="1" x14ac:dyDescent="0.25">
      <c r="C58" s="250"/>
      <c r="D58" s="251"/>
      <c r="E58" s="251"/>
      <c r="F58" s="252"/>
      <c r="G58" s="257"/>
    </row>
    <row r="59" spans="3:7" s="23" customFormat="1" ht="16.5" thickBot="1" x14ac:dyDescent="0.3">
      <c r="C59" s="253"/>
      <c r="D59" s="254"/>
      <c r="E59" s="254"/>
      <c r="F59" s="255"/>
      <c r="G59" s="258"/>
    </row>
    <row r="60" spans="3:7" s="23" customFormat="1" x14ac:dyDescent="0.25">
      <c r="C60" s="24"/>
      <c r="D60" s="24"/>
      <c r="E60" s="25"/>
    </row>
    <row r="61" spans="3:7" s="23" customFormat="1" x14ac:dyDescent="0.25">
      <c r="C61" s="24"/>
      <c r="D61" s="24"/>
      <c r="E61" s="25"/>
    </row>
    <row r="62" spans="3:7" s="23" customFormat="1" x14ac:dyDescent="0.25">
      <c r="C62" s="24"/>
      <c r="D62" s="24"/>
      <c r="E62" s="25"/>
    </row>
    <row r="63" spans="3:7" s="23" customFormat="1" x14ac:dyDescent="0.25">
      <c r="C63" s="24"/>
      <c r="D63" s="24"/>
      <c r="E63" s="25"/>
    </row>
    <row r="64" spans="3:7" s="23" customFormat="1" x14ac:dyDescent="0.25">
      <c r="C64" s="24"/>
      <c r="D64" s="24"/>
      <c r="E64" s="25"/>
    </row>
    <row r="65" spans="3:8" s="23" customFormat="1" x14ac:dyDescent="0.25">
      <c r="C65" s="24"/>
      <c r="D65" s="24"/>
      <c r="E65" s="25"/>
    </row>
    <row r="66" spans="3:8" s="23" customFormat="1" x14ac:dyDescent="0.25">
      <c r="C66" s="24"/>
      <c r="D66" s="24"/>
      <c r="E66" s="25"/>
    </row>
    <row r="67" spans="3:8" s="23" customFormat="1" x14ac:dyDescent="0.25">
      <c r="C67" s="24"/>
      <c r="D67" s="24"/>
      <c r="E67" s="25"/>
    </row>
    <row r="68" spans="3:8" s="23" customFormat="1" x14ac:dyDescent="0.25">
      <c r="C68" s="24"/>
      <c r="D68" s="24"/>
      <c r="E68" s="25"/>
    </row>
    <row r="69" spans="3:8" s="23" customFormat="1" x14ac:dyDescent="0.25">
      <c r="C69" s="24"/>
      <c r="D69" s="24"/>
      <c r="E69" s="25"/>
    </row>
    <row r="70" spans="3:8" s="23" customFormat="1" x14ac:dyDescent="0.25">
      <c r="C70" s="24"/>
      <c r="D70" s="24"/>
      <c r="E70" s="25"/>
    </row>
    <row r="71" spans="3:8" s="23" customFormat="1" x14ac:dyDescent="0.25">
      <c r="C71" s="24"/>
      <c r="D71" s="24"/>
      <c r="E71" s="25"/>
    </row>
    <row r="72" spans="3:8" s="23" customFormat="1" ht="16.5" customHeight="1" x14ac:dyDescent="0.25">
      <c r="D72" s="4"/>
      <c r="E72" s="4"/>
      <c r="F72" s="4"/>
      <c r="G72" s="4"/>
      <c r="H72" s="4"/>
    </row>
    <row r="73" spans="3:8" s="23" customFormat="1" hidden="1" x14ac:dyDescent="0.25">
      <c r="D73" s="4"/>
      <c r="E73" s="30" t="s">
        <v>5</v>
      </c>
      <c r="F73" s="4"/>
      <c r="G73" s="4"/>
      <c r="H73" s="4"/>
    </row>
    <row r="74" spans="3:8" s="23" customFormat="1" hidden="1" x14ac:dyDescent="0.25">
      <c r="C74" s="4"/>
      <c r="D74" s="4"/>
      <c r="E74" s="121" t="s">
        <v>453</v>
      </c>
      <c r="F74" s="4"/>
      <c r="G74" s="4"/>
      <c r="H74" s="4"/>
    </row>
    <row r="75" spans="3:8" s="23" customFormat="1" hidden="1" x14ac:dyDescent="0.25">
      <c r="C75" s="4"/>
      <c r="D75" s="4"/>
      <c r="E75" s="121" t="s">
        <v>454</v>
      </c>
      <c r="F75" s="4"/>
      <c r="G75" s="4"/>
      <c r="H75" s="4"/>
    </row>
    <row r="76" spans="3:8" s="23" customFormat="1" hidden="1" x14ac:dyDescent="0.25">
      <c r="C76" s="4"/>
      <c r="D76" s="4"/>
      <c r="E76" s="121" t="s">
        <v>455</v>
      </c>
      <c r="F76" s="4"/>
      <c r="G76" s="4"/>
      <c r="H76" s="4"/>
    </row>
    <row r="77" spans="3:8" s="23" customFormat="1" hidden="1" x14ac:dyDescent="0.25">
      <c r="C77" s="4"/>
      <c r="D77" s="4"/>
      <c r="E77" s="121" t="s">
        <v>456</v>
      </c>
      <c r="F77" s="4"/>
      <c r="G77" s="4"/>
      <c r="H77" s="4"/>
    </row>
    <row r="78" spans="3:8" s="23" customFormat="1" hidden="1" x14ac:dyDescent="0.25">
      <c r="C78" s="4"/>
      <c r="D78" s="4"/>
      <c r="E78" s="121" t="s">
        <v>457</v>
      </c>
      <c r="F78" s="4"/>
      <c r="G78" s="4"/>
      <c r="H78" s="4"/>
    </row>
    <row r="79" spans="3:8" s="23" customFormat="1" hidden="1" x14ac:dyDescent="0.25">
      <c r="C79" s="4"/>
      <c r="D79" s="4"/>
      <c r="E79" s="121" t="s">
        <v>458</v>
      </c>
      <c r="F79" s="4"/>
      <c r="G79" s="4"/>
      <c r="H79" s="4"/>
    </row>
    <row r="80" spans="3:8" s="23" customFormat="1" hidden="1" x14ac:dyDescent="0.25">
      <c r="C80" s="4"/>
      <c r="D80" s="4"/>
      <c r="E80" s="121" t="s">
        <v>459</v>
      </c>
      <c r="F80" s="4"/>
      <c r="G80" s="4"/>
      <c r="H80" s="4"/>
    </row>
    <row r="81" spans="3:8" s="23" customFormat="1" hidden="1" x14ac:dyDescent="0.25">
      <c r="C81" s="4"/>
      <c r="D81" s="4"/>
      <c r="E81" s="121" t="s">
        <v>460</v>
      </c>
      <c r="F81" s="4"/>
      <c r="G81" s="4"/>
      <c r="H81" s="4"/>
    </row>
    <row r="82" spans="3:8" s="23" customFormat="1" hidden="1" x14ac:dyDescent="0.25">
      <c r="C82" s="4"/>
      <c r="D82" s="4"/>
      <c r="E82" s="121" t="s">
        <v>461</v>
      </c>
      <c r="F82" s="4"/>
      <c r="G82" s="4"/>
      <c r="H82" s="4"/>
    </row>
    <row r="83" spans="3:8" s="23" customFormat="1" hidden="1" x14ac:dyDescent="0.25">
      <c r="C83" s="24"/>
      <c r="D83" s="24"/>
      <c r="E83" s="25"/>
    </row>
    <row r="84" spans="3:8" s="23" customFormat="1" hidden="1" x14ac:dyDescent="0.25">
      <c r="C84" s="24"/>
      <c r="D84" s="24"/>
      <c r="E84" s="25"/>
    </row>
    <row r="85" spans="3:8" s="23" customFormat="1" hidden="1" x14ac:dyDescent="0.25">
      <c r="C85" s="24"/>
      <c r="D85" s="24"/>
      <c r="E85" s="4" t="s">
        <v>19</v>
      </c>
    </row>
    <row r="86" spans="3:8" s="23" customFormat="1" hidden="1" x14ac:dyDescent="0.25">
      <c r="C86" s="24"/>
      <c r="D86" s="24"/>
      <c r="E86" s="4" t="s">
        <v>20</v>
      </c>
    </row>
    <row r="87" spans="3:8" s="23" customFormat="1" x14ac:dyDescent="0.25">
      <c r="C87" s="24"/>
      <c r="D87" s="24"/>
      <c r="E87" s="25"/>
    </row>
    <row r="88" spans="3:8" s="23" customFormat="1" x14ac:dyDescent="0.25">
      <c r="C88" s="24"/>
      <c r="D88" s="24"/>
      <c r="E88" s="25"/>
    </row>
    <row r="89" spans="3:8" s="23" customFormat="1" x14ac:dyDescent="0.25">
      <c r="C89" s="24"/>
      <c r="D89" s="24"/>
      <c r="E89" s="25"/>
    </row>
    <row r="90" spans="3:8" s="23" customFormat="1" x14ac:dyDescent="0.25">
      <c r="C90" s="24"/>
      <c r="D90" s="24"/>
      <c r="E90" s="25"/>
    </row>
    <row r="91" spans="3:8" s="23" customFormat="1" x14ac:dyDescent="0.25">
      <c r="C91" s="24"/>
      <c r="D91" s="24"/>
      <c r="E91" s="25"/>
    </row>
    <row r="92" spans="3:8" s="23" customFormat="1" x14ac:dyDescent="0.25">
      <c r="C92" s="24"/>
      <c r="D92" s="24"/>
      <c r="E92" s="25"/>
    </row>
    <row r="93" spans="3:8" s="23" customFormat="1" x14ac:dyDescent="0.25">
      <c r="C93" s="24"/>
      <c r="D93" s="24"/>
      <c r="E93" s="25"/>
    </row>
    <row r="94" spans="3:8" s="23" customFormat="1" x14ac:dyDescent="0.25">
      <c r="C94" s="24"/>
      <c r="D94" s="24"/>
      <c r="E94" s="25"/>
    </row>
    <row r="95" spans="3:8" s="23" customFormat="1" x14ac:dyDescent="0.25">
      <c r="C95" s="24"/>
      <c r="D95" s="24"/>
      <c r="E95" s="25"/>
    </row>
    <row r="96" spans="3:8" s="23" customFormat="1" x14ac:dyDescent="0.25">
      <c r="C96" s="24"/>
      <c r="D96" s="24"/>
      <c r="E96" s="25"/>
    </row>
    <row r="97" spans="3:5" s="23" customFormat="1" x14ac:dyDescent="0.25">
      <c r="C97" s="24"/>
      <c r="D97" s="24"/>
      <c r="E97" s="25"/>
    </row>
    <row r="98" spans="3:5" s="23" customFormat="1" x14ac:dyDescent="0.25">
      <c r="C98" s="24"/>
      <c r="D98" s="24"/>
      <c r="E98" s="25"/>
    </row>
    <row r="99" spans="3:5" s="23" customFormat="1" x14ac:dyDescent="0.25">
      <c r="C99" s="24"/>
      <c r="D99" s="24"/>
      <c r="E99" s="25"/>
    </row>
    <row r="100" spans="3:5" s="23" customFormat="1" x14ac:dyDescent="0.25">
      <c r="C100" s="24"/>
      <c r="D100" s="24"/>
      <c r="E100" s="25"/>
    </row>
    <row r="101" spans="3:5" s="23" customFormat="1" x14ac:dyDescent="0.25">
      <c r="C101" s="24"/>
      <c r="D101" s="24"/>
      <c r="E101" s="25"/>
    </row>
    <row r="102" spans="3:5" s="23" customFormat="1" x14ac:dyDescent="0.25">
      <c r="C102" s="24"/>
      <c r="D102" s="24"/>
      <c r="E102" s="25"/>
    </row>
    <row r="103" spans="3:5" s="23" customFormat="1" x14ac:dyDescent="0.25">
      <c r="C103" s="24"/>
      <c r="D103" s="24"/>
      <c r="E103" s="25"/>
    </row>
    <row r="104" spans="3:5" s="23" customFormat="1" x14ac:dyDescent="0.25">
      <c r="C104" s="24"/>
      <c r="D104" s="24"/>
      <c r="E104" s="25"/>
    </row>
    <row r="105" spans="3:5" s="23" customFormat="1" x14ac:dyDescent="0.25">
      <c r="C105" s="24"/>
      <c r="D105" s="24"/>
      <c r="E105" s="25"/>
    </row>
    <row r="106" spans="3:5" s="23" customFormat="1" x14ac:dyDescent="0.25">
      <c r="C106" s="24"/>
      <c r="D106" s="24"/>
      <c r="E106" s="25"/>
    </row>
    <row r="107" spans="3:5" s="23" customFormat="1" x14ac:dyDescent="0.25">
      <c r="C107" s="24"/>
      <c r="D107" s="24"/>
      <c r="E107" s="25"/>
    </row>
    <row r="108" spans="3:5" s="23" customFormat="1" x14ac:dyDescent="0.25">
      <c r="C108" s="24"/>
      <c r="D108" s="24"/>
      <c r="E108" s="25"/>
    </row>
    <row r="109" spans="3:5" s="23" customFormat="1" x14ac:dyDescent="0.25">
      <c r="C109" s="24"/>
      <c r="D109" s="24"/>
      <c r="E109" s="25"/>
    </row>
    <row r="110" spans="3:5" s="23" customFormat="1" x14ac:dyDescent="0.25">
      <c r="C110" s="24"/>
      <c r="D110" s="24"/>
      <c r="E110" s="25"/>
    </row>
    <row r="111" spans="3:5" s="23" customFormat="1" x14ac:dyDescent="0.25">
      <c r="C111" s="24"/>
      <c r="D111" s="24"/>
      <c r="E111" s="25"/>
    </row>
    <row r="112" spans="3:5" s="23" customFormat="1" x14ac:dyDescent="0.25">
      <c r="C112" s="24"/>
      <c r="D112" s="24"/>
      <c r="E112" s="25"/>
    </row>
    <row r="113" spans="3:5" s="23" customFormat="1" x14ac:dyDescent="0.25">
      <c r="C113" s="24"/>
      <c r="D113" s="24"/>
      <c r="E113" s="25"/>
    </row>
    <row r="114" spans="3:5" s="23" customFormat="1" x14ac:dyDescent="0.25">
      <c r="C114" s="24"/>
      <c r="D114" s="24"/>
      <c r="E114" s="25"/>
    </row>
    <row r="115" spans="3:5" s="23" customFormat="1" x14ac:dyDescent="0.25">
      <c r="C115" s="24"/>
      <c r="D115" s="24"/>
      <c r="E115" s="25"/>
    </row>
    <row r="116" spans="3:5" s="23" customFormat="1" x14ac:dyDescent="0.25">
      <c r="C116" s="24"/>
      <c r="D116" s="24"/>
      <c r="E116" s="25"/>
    </row>
    <row r="117" spans="3:5" s="23" customFormat="1" x14ac:dyDescent="0.25">
      <c r="C117" s="24"/>
      <c r="D117" s="24"/>
      <c r="E117" s="25"/>
    </row>
    <row r="118" spans="3:5" s="23" customFormat="1" x14ac:dyDescent="0.25">
      <c r="C118" s="24"/>
      <c r="D118" s="24"/>
      <c r="E118" s="25"/>
    </row>
    <row r="119" spans="3:5" s="23" customFormat="1" x14ac:dyDescent="0.25">
      <c r="C119" s="24"/>
      <c r="D119" s="24"/>
      <c r="E119" s="25"/>
    </row>
    <row r="120" spans="3:5" s="23" customFormat="1" x14ac:dyDescent="0.25">
      <c r="C120" s="24"/>
      <c r="D120" s="24"/>
      <c r="E120" s="25"/>
    </row>
    <row r="121" spans="3:5" s="23" customFormat="1" x14ac:dyDescent="0.25">
      <c r="C121" s="24"/>
      <c r="D121" s="24"/>
      <c r="E121" s="25"/>
    </row>
    <row r="122" spans="3:5" s="23" customFormat="1" x14ac:dyDescent="0.25">
      <c r="C122" s="24"/>
      <c r="D122" s="24"/>
      <c r="E122" s="25"/>
    </row>
    <row r="123" spans="3:5" s="23" customFormat="1" x14ac:dyDescent="0.25">
      <c r="C123" s="24"/>
      <c r="D123" s="24"/>
      <c r="E123" s="25"/>
    </row>
    <row r="124" spans="3:5" s="23" customFormat="1" x14ac:dyDescent="0.25">
      <c r="C124" s="24"/>
      <c r="D124" s="24"/>
      <c r="E124" s="25"/>
    </row>
    <row r="125" spans="3:5" s="23" customFormat="1" x14ac:dyDescent="0.25">
      <c r="C125" s="24"/>
      <c r="D125" s="24"/>
      <c r="E125" s="25"/>
    </row>
    <row r="126" spans="3:5" s="23" customFormat="1" x14ac:dyDescent="0.25">
      <c r="C126" s="24"/>
      <c r="D126" s="24"/>
      <c r="E126" s="25"/>
    </row>
  </sheetData>
  <sheetProtection algorithmName="SHA-512" hashValue="88nVA39d1Kkpp5EHFLxsV1EgS2L8IQPPlx2aC06fHpoIR7sH+M5cNcMEzlNj1c3YTk8l9xhz+NdYl1rk1404tg==" saltValue="pHGaXeezabVnt13ErBTkiw==" spinCount="100000" sheet="1" objects="1" scenarios="1"/>
  <dataConsolidate/>
  <mergeCells count="4">
    <mergeCell ref="B2:F2"/>
    <mergeCell ref="B4:F11"/>
    <mergeCell ref="C54:F59"/>
    <mergeCell ref="G54:G59"/>
  </mergeCells>
  <dataValidations count="2">
    <dataValidation type="list" allowBlank="1" showInputMessage="1" showErrorMessage="1" sqref="F14:F47">
      <formula1>$E$74:$E$82</formula1>
    </dataValidation>
    <dataValidation type="list" allowBlank="1" showInputMessage="1" showErrorMessage="1" sqref="E14:E47">
      <formula1>$E$85:$E$86</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5"/>
  <sheetViews>
    <sheetView zoomScaleNormal="100" workbookViewId="0">
      <selection activeCell="A114" sqref="A114:XFD114"/>
    </sheetView>
  </sheetViews>
  <sheetFormatPr baseColWidth="10" defaultRowHeight="15.75" x14ac:dyDescent="0.25"/>
  <cols>
    <col min="1" max="1" width="5.5703125" style="23" customWidth="1"/>
    <col min="2" max="2" width="5" style="31" customWidth="1"/>
    <col min="3" max="3" width="50.85546875" style="28" customWidth="1"/>
    <col min="4" max="4" width="7.85546875" style="41" customWidth="1"/>
    <col min="5" max="5" width="7" style="41" customWidth="1"/>
    <col min="6" max="6" width="6.85546875" style="41" customWidth="1"/>
    <col min="7" max="7" width="7.5703125" style="41" customWidth="1"/>
    <col min="8" max="8" width="1.7109375" style="25" customWidth="1"/>
    <col min="9" max="9" width="14.140625" style="41" customWidth="1"/>
    <col min="10" max="10" width="60" style="31" customWidth="1"/>
    <col min="11" max="11" width="34.5703125" style="23" customWidth="1"/>
    <col min="12" max="12" width="12.140625" style="23" customWidth="1"/>
    <col min="13" max="13" width="20.7109375" style="23" customWidth="1"/>
    <col min="14" max="14" width="0" style="23" hidden="1" customWidth="1"/>
    <col min="15" max="16" width="11.42578125" style="23"/>
    <col min="17" max="17" width="0" style="23" hidden="1" customWidth="1"/>
    <col min="18" max="27" width="11.42578125" style="23"/>
    <col min="28" max="16384" width="11.42578125" style="31"/>
  </cols>
  <sheetData>
    <row r="1" spans="2:10" s="23" customFormat="1" ht="16.5" thickBot="1" x14ac:dyDescent="0.3">
      <c r="C1" s="24"/>
      <c r="D1" s="24"/>
      <c r="E1" s="25"/>
    </row>
    <row r="2" spans="2:10" s="23" customFormat="1" ht="16.5" thickBot="1" x14ac:dyDescent="0.3">
      <c r="B2" s="262" t="s">
        <v>292</v>
      </c>
      <c r="C2" s="263"/>
      <c r="D2" s="263"/>
      <c r="E2" s="263"/>
      <c r="F2" s="263"/>
      <c r="G2" s="263"/>
      <c r="H2" s="263"/>
      <c r="I2" s="263"/>
      <c r="J2" s="264"/>
    </row>
    <row r="3" spans="2:10" s="4" customFormat="1" thickBot="1" x14ac:dyDescent="0.3"/>
    <row r="4" spans="2:10" s="4" customFormat="1" ht="15.75" customHeight="1" x14ac:dyDescent="0.25">
      <c r="B4" s="265" t="s">
        <v>471</v>
      </c>
      <c r="C4" s="266"/>
      <c r="D4" s="266"/>
      <c r="E4" s="266"/>
      <c r="F4" s="266"/>
      <c r="G4" s="267"/>
      <c r="I4" s="259" t="s">
        <v>5</v>
      </c>
      <c r="J4" s="260"/>
    </row>
    <row r="5" spans="2:10" s="4" customFormat="1" ht="15" customHeight="1" x14ac:dyDescent="0.25">
      <c r="B5" s="268"/>
      <c r="C5" s="269"/>
      <c r="D5" s="269"/>
      <c r="E5" s="269"/>
      <c r="F5" s="269"/>
      <c r="G5" s="270"/>
      <c r="I5" s="147" t="s">
        <v>466</v>
      </c>
      <c r="J5" s="42"/>
    </row>
    <row r="6" spans="2:10" s="4" customFormat="1" ht="15" customHeight="1" x14ac:dyDescent="0.25">
      <c r="B6" s="268"/>
      <c r="C6" s="269"/>
      <c r="D6" s="269"/>
      <c r="E6" s="269"/>
      <c r="F6" s="269"/>
      <c r="G6" s="270"/>
      <c r="I6" s="147" t="s">
        <v>453</v>
      </c>
      <c r="J6" s="42"/>
    </row>
    <row r="7" spans="2:10" s="4" customFormat="1" ht="15" customHeight="1" x14ac:dyDescent="0.25">
      <c r="B7" s="268"/>
      <c r="C7" s="269"/>
      <c r="D7" s="269"/>
      <c r="E7" s="269"/>
      <c r="F7" s="269"/>
      <c r="G7" s="270"/>
      <c r="I7" s="147" t="s">
        <v>467</v>
      </c>
      <c r="J7" s="42"/>
    </row>
    <row r="8" spans="2:10" s="4" customFormat="1" ht="15" customHeight="1" x14ac:dyDescent="0.25">
      <c r="B8" s="268"/>
      <c r="C8" s="269"/>
      <c r="D8" s="269"/>
      <c r="E8" s="269"/>
      <c r="F8" s="269"/>
      <c r="G8" s="270"/>
      <c r="I8" s="147" t="s">
        <v>468</v>
      </c>
      <c r="J8" s="42"/>
    </row>
    <row r="9" spans="2:10" s="4" customFormat="1" ht="15" customHeight="1" x14ac:dyDescent="0.25">
      <c r="B9" s="268"/>
      <c r="C9" s="269"/>
      <c r="D9" s="269"/>
      <c r="E9" s="269"/>
      <c r="F9" s="269"/>
      <c r="G9" s="270"/>
      <c r="I9" s="147" t="s">
        <v>454</v>
      </c>
      <c r="J9" s="42"/>
    </row>
    <row r="10" spans="2:10" s="4" customFormat="1" ht="15" customHeight="1" x14ac:dyDescent="0.25">
      <c r="B10" s="268"/>
      <c r="C10" s="269"/>
      <c r="D10" s="269"/>
      <c r="E10" s="269"/>
      <c r="F10" s="269"/>
      <c r="G10" s="270"/>
      <c r="I10" s="147" t="s">
        <v>455</v>
      </c>
      <c r="J10" s="42"/>
    </row>
    <row r="11" spans="2:10" s="4" customFormat="1" ht="15" customHeight="1" x14ac:dyDescent="0.25">
      <c r="B11" s="268"/>
      <c r="C11" s="269"/>
      <c r="D11" s="269"/>
      <c r="E11" s="269"/>
      <c r="F11" s="269"/>
      <c r="G11" s="270"/>
      <c r="I11" s="147" t="s">
        <v>456</v>
      </c>
      <c r="J11" s="42"/>
    </row>
    <row r="12" spans="2:10" s="4" customFormat="1" ht="15" customHeight="1" x14ac:dyDescent="0.25">
      <c r="B12" s="268"/>
      <c r="C12" s="269"/>
      <c r="D12" s="269"/>
      <c r="E12" s="269"/>
      <c r="F12" s="269"/>
      <c r="G12" s="270"/>
      <c r="I12" s="147" t="s">
        <v>457</v>
      </c>
      <c r="J12" s="42"/>
    </row>
    <row r="13" spans="2:10" s="4" customFormat="1" ht="15" customHeight="1" x14ac:dyDescent="0.25">
      <c r="B13" s="268"/>
      <c r="C13" s="269"/>
      <c r="D13" s="269"/>
      <c r="E13" s="269"/>
      <c r="F13" s="269"/>
      <c r="G13" s="270"/>
      <c r="I13" s="147" t="s">
        <v>458</v>
      </c>
      <c r="J13" s="42"/>
    </row>
    <row r="14" spans="2:10" s="4" customFormat="1" ht="15" customHeight="1" x14ac:dyDescent="0.25">
      <c r="B14" s="268"/>
      <c r="C14" s="269"/>
      <c r="D14" s="269"/>
      <c r="E14" s="269"/>
      <c r="F14" s="269"/>
      <c r="G14" s="270"/>
      <c r="I14" s="147" t="s">
        <v>459</v>
      </c>
      <c r="J14" s="42"/>
    </row>
    <row r="15" spans="2:10" s="4" customFormat="1" ht="15.75" customHeight="1" x14ac:dyDescent="0.25">
      <c r="B15" s="268"/>
      <c r="C15" s="269"/>
      <c r="D15" s="269"/>
      <c r="E15" s="269"/>
      <c r="F15" s="269"/>
      <c r="G15" s="270"/>
      <c r="I15" s="147" t="s">
        <v>460</v>
      </c>
      <c r="J15" s="42"/>
    </row>
    <row r="16" spans="2:10" s="23" customFormat="1" ht="16.5" thickBot="1" x14ac:dyDescent="0.3">
      <c r="B16" s="271"/>
      <c r="C16" s="272"/>
      <c r="D16" s="272"/>
      <c r="E16" s="272"/>
      <c r="F16" s="272"/>
      <c r="G16" s="273"/>
      <c r="I16" s="147" t="s">
        <v>461</v>
      </c>
      <c r="J16" s="42"/>
    </row>
    <row r="17" spans="1:27" s="23" customFormat="1" x14ac:dyDescent="0.25">
      <c r="C17" s="24"/>
      <c r="D17" s="24"/>
      <c r="E17" s="25"/>
    </row>
    <row r="18" spans="1:27" s="83" customFormat="1" ht="27" x14ac:dyDescent="0.25">
      <c r="A18" s="79"/>
      <c r="B18" s="79"/>
      <c r="C18" s="80"/>
      <c r="D18" s="261" t="s">
        <v>7</v>
      </c>
      <c r="E18" s="261"/>
      <c r="F18" s="261"/>
      <c r="G18" s="261"/>
      <c r="H18" s="25"/>
      <c r="I18" s="81" t="s">
        <v>29</v>
      </c>
      <c r="J18" s="143" t="s">
        <v>49</v>
      </c>
      <c r="K18" s="82" t="s">
        <v>462</v>
      </c>
      <c r="L18" s="79"/>
      <c r="M18" s="79"/>
      <c r="N18" s="79"/>
      <c r="O18" s="79"/>
      <c r="P18" s="79"/>
      <c r="Q18" s="79"/>
      <c r="R18" s="79"/>
      <c r="S18" s="79"/>
      <c r="T18" s="79"/>
      <c r="U18" s="79"/>
      <c r="V18" s="79"/>
      <c r="W18" s="79"/>
      <c r="X18" s="79"/>
      <c r="Y18" s="79"/>
      <c r="Z18" s="79"/>
      <c r="AA18" s="79"/>
    </row>
    <row r="19" spans="1:27" x14ac:dyDescent="0.25">
      <c r="B19" s="26" t="s">
        <v>30</v>
      </c>
      <c r="C19" s="27" t="s">
        <v>31</v>
      </c>
      <c r="D19" s="84" t="s">
        <v>0</v>
      </c>
      <c r="E19" s="85" t="s">
        <v>1</v>
      </c>
      <c r="F19" s="86" t="s">
        <v>2</v>
      </c>
      <c r="G19" s="87" t="s">
        <v>3</v>
      </c>
      <c r="I19" s="88"/>
      <c r="J19" s="144"/>
      <c r="K19" s="88"/>
      <c r="M19" s="89"/>
    </row>
    <row r="20" spans="1:27" ht="30" customHeight="1" x14ac:dyDescent="0.25">
      <c r="B20" s="32">
        <v>1</v>
      </c>
      <c r="C20" s="33" t="s">
        <v>254</v>
      </c>
      <c r="D20" s="90">
        <v>1</v>
      </c>
      <c r="E20" s="90">
        <v>1</v>
      </c>
      <c r="F20" s="90">
        <v>1</v>
      </c>
      <c r="G20" s="90">
        <v>1</v>
      </c>
      <c r="I20" s="1" t="s">
        <v>20</v>
      </c>
      <c r="J20" s="55" t="s">
        <v>461</v>
      </c>
      <c r="K20" s="145"/>
      <c r="M20" s="89"/>
      <c r="N20" s="23" t="s">
        <v>19</v>
      </c>
    </row>
    <row r="21" spans="1:27" ht="30" customHeight="1" x14ac:dyDescent="0.25">
      <c r="B21" s="32">
        <v>2</v>
      </c>
      <c r="C21" s="33" t="s">
        <v>255</v>
      </c>
      <c r="D21" s="90">
        <v>1</v>
      </c>
      <c r="E21" s="90">
        <v>1</v>
      </c>
      <c r="F21" s="90">
        <v>1</v>
      </c>
      <c r="G21" s="90">
        <v>1</v>
      </c>
      <c r="I21" s="1" t="s">
        <v>20</v>
      </c>
      <c r="J21" s="55" t="s">
        <v>461</v>
      </c>
      <c r="K21" s="142"/>
      <c r="M21" s="89"/>
      <c r="N21" s="23" t="s">
        <v>20</v>
      </c>
    </row>
    <row r="22" spans="1:27" ht="30" customHeight="1" x14ac:dyDescent="0.25">
      <c r="B22" s="32">
        <v>3</v>
      </c>
      <c r="C22" s="33" t="s">
        <v>256</v>
      </c>
      <c r="D22" s="90">
        <v>1</v>
      </c>
      <c r="E22" s="90">
        <v>1</v>
      </c>
      <c r="F22" s="90">
        <v>1</v>
      </c>
      <c r="G22" s="90">
        <v>1</v>
      </c>
      <c r="I22" s="1" t="s">
        <v>20</v>
      </c>
      <c r="J22" s="55" t="s">
        <v>461</v>
      </c>
      <c r="K22" s="142"/>
      <c r="M22" s="89"/>
      <c r="N22" s="23" t="s">
        <v>465</v>
      </c>
    </row>
    <row r="23" spans="1:27" ht="30" customHeight="1" x14ac:dyDescent="0.25">
      <c r="B23" s="32">
        <v>4</v>
      </c>
      <c r="C23" s="33" t="s">
        <v>257</v>
      </c>
      <c r="D23" s="90">
        <v>1</v>
      </c>
      <c r="E23" s="90">
        <v>1</v>
      </c>
      <c r="F23" s="90">
        <v>1</v>
      </c>
      <c r="G23" s="90">
        <v>1</v>
      </c>
      <c r="I23" s="1" t="s">
        <v>20</v>
      </c>
      <c r="J23" s="55" t="s">
        <v>461</v>
      </c>
      <c r="K23" s="142"/>
      <c r="M23" s="89"/>
    </row>
    <row r="24" spans="1:27" ht="30" customHeight="1" x14ac:dyDescent="0.25">
      <c r="B24" s="32">
        <v>5</v>
      </c>
      <c r="C24" s="33" t="s">
        <v>258</v>
      </c>
      <c r="D24" s="90">
        <v>1</v>
      </c>
      <c r="E24" s="90">
        <v>1</v>
      </c>
      <c r="F24" s="90">
        <v>1</v>
      </c>
      <c r="G24" s="90">
        <v>1</v>
      </c>
      <c r="I24" s="1" t="s">
        <v>20</v>
      </c>
      <c r="J24" s="55" t="s">
        <v>461</v>
      </c>
      <c r="K24" s="142"/>
      <c r="M24" s="89"/>
    </row>
    <row r="25" spans="1:27" ht="30" customHeight="1" x14ac:dyDescent="0.25">
      <c r="B25" s="32">
        <v>6</v>
      </c>
      <c r="C25" s="33" t="s">
        <v>259</v>
      </c>
      <c r="D25" s="90">
        <v>1</v>
      </c>
      <c r="E25" s="90">
        <v>1</v>
      </c>
      <c r="F25" s="90">
        <v>1</v>
      </c>
      <c r="G25" s="90">
        <v>1</v>
      </c>
      <c r="I25" s="1" t="s">
        <v>20</v>
      </c>
      <c r="J25" s="55" t="s">
        <v>461</v>
      </c>
      <c r="K25" s="142"/>
      <c r="M25" s="89"/>
    </row>
    <row r="26" spans="1:27" ht="30" customHeight="1" x14ac:dyDescent="0.25">
      <c r="B26" s="32">
        <v>7</v>
      </c>
      <c r="C26" s="33" t="s">
        <v>262</v>
      </c>
      <c r="D26" s="90">
        <v>1</v>
      </c>
      <c r="E26" s="90">
        <v>1</v>
      </c>
      <c r="F26" s="90">
        <v>1</v>
      </c>
      <c r="G26" s="90">
        <v>1</v>
      </c>
      <c r="I26" s="1" t="s">
        <v>20</v>
      </c>
      <c r="J26" s="55" t="s">
        <v>461</v>
      </c>
      <c r="K26" s="142"/>
      <c r="M26" s="89"/>
    </row>
    <row r="27" spans="1:27" ht="30" customHeight="1" x14ac:dyDescent="0.25">
      <c r="B27" s="32">
        <v>8</v>
      </c>
      <c r="C27" s="33" t="s">
        <v>263</v>
      </c>
      <c r="D27" s="90">
        <v>1</v>
      </c>
      <c r="E27" s="90">
        <v>1</v>
      </c>
      <c r="F27" s="90">
        <v>1</v>
      </c>
      <c r="G27" s="90">
        <v>1</v>
      </c>
      <c r="I27" s="1" t="s">
        <v>20</v>
      </c>
      <c r="J27" s="55" t="s">
        <v>461</v>
      </c>
      <c r="K27" s="142"/>
      <c r="M27" s="89"/>
    </row>
    <row r="28" spans="1:27" ht="30" customHeight="1" x14ac:dyDescent="0.25">
      <c r="B28" s="32">
        <v>9</v>
      </c>
      <c r="C28" s="33" t="s">
        <v>293</v>
      </c>
      <c r="D28" s="90" t="s">
        <v>421</v>
      </c>
      <c r="E28" s="90" t="s">
        <v>421</v>
      </c>
      <c r="F28" s="90">
        <v>1</v>
      </c>
      <c r="G28" s="90">
        <v>1</v>
      </c>
      <c r="I28" s="1" t="s">
        <v>20</v>
      </c>
      <c r="J28" s="55" t="s">
        <v>461</v>
      </c>
      <c r="K28" s="142"/>
      <c r="M28" s="89"/>
    </row>
    <row r="29" spans="1:27" ht="30" customHeight="1" x14ac:dyDescent="0.25">
      <c r="B29" s="32">
        <v>10</v>
      </c>
      <c r="C29" s="33" t="s">
        <v>264</v>
      </c>
      <c r="D29" s="90">
        <v>1</v>
      </c>
      <c r="E29" s="90">
        <v>1</v>
      </c>
      <c r="F29" s="90">
        <v>1</v>
      </c>
      <c r="G29" s="90">
        <v>1</v>
      </c>
      <c r="I29" s="1" t="s">
        <v>20</v>
      </c>
      <c r="J29" s="55" t="s">
        <v>461</v>
      </c>
      <c r="K29" s="142"/>
      <c r="M29" s="89"/>
    </row>
    <row r="30" spans="1:27" ht="30" customHeight="1" x14ac:dyDescent="0.25">
      <c r="B30" s="32">
        <v>11</v>
      </c>
      <c r="C30" s="33" t="s">
        <v>294</v>
      </c>
      <c r="D30" s="90" t="s">
        <v>421</v>
      </c>
      <c r="E30" s="90">
        <v>1</v>
      </c>
      <c r="F30" s="90">
        <v>1</v>
      </c>
      <c r="G30" s="90">
        <v>1</v>
      </c>
      <c r="I30" s="1" t="s">
        <v>20</v>
      </c>
      <c r="J30" s="55" t="s">
        <v>461</v>
      </c>
      <c r="K30" s="142"/>
      <c r="M30" s="89"/>
    </row>
    <row r="31" spans="1:27" ht="30" customHeight="1" x14ac:dyDescent="0.25">
      <c r="B31" s="32">
        <v>12</v>
      </c>
      <c r="C31" s="33" t="s">
        <v>295</v>
      </c>
      <c r="D31" s="90" t="s">
        <v>421</v>
      </c>
      <c r="E31" s="90">
        <v>1</v>
      </c>
      <c r="F31" s="90">
        <v>1</v>
      </c>
      <c r="G31" s="90">
        <v>1</v>
      </c>
      <c r="I31" s="1" t="s">
        <v>20</v>
      </c>
      <c r="J31" s="55" t="s">
        <v>461</v>
      </c>
      <c r="K31" s="142"/>
    </row>
    <row r="32" spans="1:27" ht="30" customHeight="1" x14ac:dyDescent="0.25">
      <c r="B32" s="32">
        <v>13</v>
      </c>
      <c r="C32" s="33" t="s">
        <v>296</v>
      </c>
      <c r="D32" s="90" t="s">
        <v>421</v>
      </c>
      <c r="E32" s="90">
        <v>1</v>
      </c>
      <c r="F32" s="90">
        <v>1</v>
      </c>
      <c r="G32" s="90">
        <v>1</v>
      </c>
      <c r="I32" s="1" t="s">
        <v>20</v>
      </c>
      <c r="J32" s="55" t="s">
        <v>461</v>
      </c>
      <c r="K32" s="142"/>
    </row>
    <row r="33" spans="2:11" ht="30" customHeight="1" x14ac:dyDescent="0.25">
      <c r="B33" s="32">
        <v>14</v>
      </c>
      <c r="C33" s="37" t="s">
        <v>265</v>
      </c>
      <c r="D33" s="90">
        <v>1</v>
      </c>
      <c r="E33" s="90">
        <v>1</v>
      </c>
      <c r="F33" s="90">
        <v>1</v>
      </c>
      <c r="G33" s="90">
        <v>2</v>
      </c>
      <c r="I33" s="1" t="s">
        <v>20</v>
      </c>
      <c r="J33" s="55" t="s">
        <v>461</v>
      </c>
      <c r="K33" s="142"/>
    </row>
    <row r="34" spans="2:11" ht="30" customHeight="1" x14ac:dyDescent="0.25">
      <c r="B34" s="32">
        <v>15</v>
      </c>
      <c r="C34" s="33" t="s">
        <v>297</v>
      </c>
      <c r="D34" s="90" t="s">
        <v>421</v>
      </c>
      <c r="E34" s="90">
        <v>1</v>
      </c>
      <c r="F34" s="90">
        <v>1</v>
      </c>
      <c r="G34" s="90">
        <v>2</v>
      </c>
      <c r="I34" s="1" t="s">
        <v>20</v>
      </c>
      <c r="J34" s="55" t="s">
        <v>461</v>
      </c>
      <c r="K34" s="142"/>
    </row>
    <row r="35" spans="2:11" ht="30" customHeight="1" x14ac:dyDescent="0.25">
      <c r="B35" s="32">
        <v>16</v>
      </c>
      <c r="C35" s="33" t="s">
        <v>298</v>
      </c>
      <c r="D35" s="90" t="s">
        <v>421</v>
      </c>
      <c r="E35" s="90" t="s">
        <v>421</v>
      </c>
      <c r="F35" s="90">
        <v>1</v>
      </c>
      <c r="G35" s="90">
        <v>2</v>
      </c>
      <c r="I35" s="1" t="s">
        <v>20</v>
      </c>
      <c r="J35" s="55" t="s">
        <v>461</v>
      </c>
      <c r="K35" s="142"/>
    </row>
    <row r="36" spans="2:11" ht="30" customHeight="1" x14ac:dyDescent="0.25">
      <c r="B36" s="32">
        <v>17</v>
      </c>
      <c r="C36" s="33" t="s">
        <v>299</v>
      </c>
      <c r="D36" s="90" t="s">
        <v>421</v>
      </c>
      <c r="E36" s="90" t="s">
        <v>421</v>
      </c>
      <c r="F36" s="90">
        <v>1</v>
      </c>
      <c r="G36" s="90">
        <v>1</v>
      </c>
      <c r="I36" s="1" t="s">
        <v>20</v>
      </c>
      <c r="J36" s="55" t="s">
        <v>461</v>
      </c>
      <c r="K36" s="142"/>
    </row>
    <row r="37" spans="2:11" ht="30" customHeight="1" x14ac:dyDescent="0.25">
      <c r="B37" s="32">
        <v>18</v>
      </c>
      <c r="C37" s="33" t="s">
        <v>339</v>
      </c>
      <c r="D37" s="90" t="s">
        <v>421</v>
      </c>
      <c r="E37" s="90" t="s">
        <v>421</v>
      </c>
      <c r="F37" s="90">
        <v>1</v>
      </c>
      <c r="G37" s="90">
        <v>1</v>
      </c>
      <c r="I37" s="1" t="s">
        <v>20</v>
      </c>
      <c r="J37" s="55" t="s">
        <v>461</v>
      </c>
      <c r="K37" s="142"/>
    </row>
    <row r="38" spans="2:11" ht="30" customHeight="1" x14ac:dyDescent="0.25">
      <c r="B38" s="32">
        <v>19</v>
      </c>
      <c r="C38" s="33" t="s">
        <v>340</v>
      </c>
      <c r="D38" s="90" t="s">
        <v>421</v>
      </c>
      <c r="E38" s="90" t="s">
        <v>421</v>
      </c>
      <c r="F38" s="90">
        <v>1</v>
      </c>
      <c r="G38" s="90">
        <v>1</v>
      </c>
      <c r="I38" s="1" t="s">
        <v>20</v>
      </c>
      <c r="J38" s="55" t="s">
        <v>461</v>
      </c>
      <c r="K38" s="142"/>
    </row>
    <row r="39" spans="2:11" ht="30" customHeight="1" x14ac:dyDescent="0.25">
      <c r="B39" s="32">
        <v>20</v>
      </c>
      <c r="C39" s="33" t="s">
        <v>341</v>
      </c>
      <c r="D39" s="90" t="s">
        <v>421</v>
      </c>
      <c r="E39" s="90" t="s">
        <v>421</v>
      </c>
      <c r="F39" s="90">
        <v>1</v>
      </c>
      <c r="G39" s="90">
        <v>1</v>
      </c>
      <c r="I39" s="1" t="s">
        <v>20</v>
      </c>
      <c r="J39" s="55" t="s">
        <v>461</v>
      </c>
      <c r="K39" s="142"/>
    </row>
    <row r="40" spans="2:11" ht="30" customHeight="1" x14ac:dyDescent="0.25">
      <c r="B40" s="32">
        <v>21</v>
      </c>
      <c r="C40" s="33" t="s">
        <v>342</v>
      </c>
      <c r="D40" s="90" t="s">
        <v>421</v>
      </c>
      <c r="E40" s="90">
        <v>1</v>
      </c>
      <c r="F40" s="90">
        <v>1</v>
      </c>
      <c r="G40" s="90">
        <v>1</v>
      </c>
      <c r="I40" s="1" t="s">
        <v>20</v>
      </c>
      <c r="J40" s="55" t="s">
        <v>461</v>
      </c>
      <c r="K40" s="142"/>
    </row>
    <row r="41" spans="2:11" ht="30" customHeight="1" x14ac:dyDescent="0.25">
      <c r="B41" s="32">
        <v>22</v>
      </c>
      <c r="C41" s="33" t="s">
        <v>343</v>
      </c>
      <c r="D41" s="90" t="s">
        <v>421</v>
      </c>
      <c r="E41" s="90" t="s">
        <v>421</v>
      </c>
      <c r="F41" s="90">
        <v>1</v>
      </c>
      <c r="G41" s="90">
        <v>1</v>
      </c>
      <c r="I41" s="1" t="s">
        <v>20</v>
      </c>
      <c r="J41" s="55" t="s">
        <v>461</v>
      </c>
      <c r="K41" s="142"/>
    </row>
    <row r="42" spans="2:11" ht="30" customHeight="1" x14ac:dyDescent="0.25">
      <c r="B42" s="32">
        <v>23</v>
      </c>
      <c r="C42" s="33" t="s">
        <v>266</v>
      </c>
      <c r="D42" s="90">
        <v>1</v>
      </c>
      <c r="E42" s="90">
        <v>1</v>
      </c>
      <c r="F42" s="90">
        <v>1</v>
      </c>
      <c r="G42" s="90">
        <v>1</v>
      </c>
      <c r="I42" s="1" t="s">
        <v>20</v>
      </c>
      <c r="J42" s="55" t="s">
        <v>461</v>
      </c>
      <c r="K42" s="142"/>
    </row>
    <row r="43" spans="2:11" ht="30" customHeight="1" x14ac:dyDescent="0.25">
      <c r="B43" s="32">
        <v>24</v>
      </c>
      <c r="C43" s="33" t="s">
        <v>344</v>
      </c>
      <c r="D43" s="90" t="s">
        <v>421</v>
      </c>
      <c r="E43" s="90" t="s">
        <v>421</v>
      </c>
      <c r="F43" s="90" t="s">
        <v>421</v>
      </c>
      <c r="G43" s="90">
        <v>1</v>
      </c>
      <c r="I43" s="1" t="s">
        <v>20</v>
      </c>
      <c r="J43" s="55" t="s">
        <v>461</v>
      </c>
      <c r="K43" s="142"/>
    </row>
    <row r="44" spans="2:11" ht="30" customHeight="1" x14ac:dyDescent="0.25">
      <c r="B44" s="32">
        <v>25</v>
      </c>
      <c r="C44" s="33" t="s">
        <v>267</v>
      </c>
      <c r="D44" s="90">
        <v>1</v>
      </c>
      <c r="E44" s="90">
        <v>1</v>
      </c>
      <c r="F44" s="90">
        <v>1</v>
      </c>
      <c r="G44" s="90">
        <v>1</v>
      </c>
      <c r="I44" s="1" t="s">
        <v>20</v>
      </c>
      <c r="J44" s="55" t="s">
        <v>461</v>
      </c>
      <c r="K44" s="142"/>
    </row>
    <row r="45" spans="2:11" ht="30" customHeight="1" x14ac:dyDescent="0.25">
      <c r="B45" s="32">
        <v>26</v>
      </c>
      <c r="C45" s="39" t="s">
        <v>268</v>
      </c>
      <c r="D45" s="90">
        <v>1</v>
      </c>
      <c r="E45" s="90">
        <v>1</v>
      </c>
      <c r="F45" s="90">
        <v>1</v>
      </c>
      <c r="G45" s="90">
        <v>1</v>
      </c>
      <c r="I45" s="1" t="s">
        <v>20</v>
      </c>
      <c r="J45" s="55" t="s">
        <v>461</v>
      </c>
      <c r="K45" s="142"/>
    </row>
    <row r="46" spans="2:11" ht="30" customHeight="1" x14ac:dyDescent="0.25">
      <c r="B46" s="32">
        <v>27</v>
      </c>
      <c r="C46" s="33" t="s">
        <v>269</v>
      </c>
      <c r="D46" s="90">
        <v>2</v>
      </c>
      <c r="E46" s="90">
        <v>8</v>
      </c>
      <c r="F46" s="90">
        <v>8</v>
      </c>
      <c r="G46" s="90">
        <v>8</v>
      </c>
      <c r="I46" s="1" t="s">
        <v>20</v>
      </c>
      <c r="J46" s="55" t="s">
        <v>461</v>
      </c>
      <c r="K46" s="142"/>
    </row>
    <row r="47" spans="2:11" ht="30" customHeight="1" x14ac:dyDescent="0.25">
      <c r="B47" s="32">
        <v>28</v>
      </c>
      <c r="C47" s="33" t="s">
        <v>345</v>
      </c>
      <c r="D47" s="90" t="s">
        <v>421</v>
      </c>
      <c r="E47" s="90" t="s">
        <v>421</v>
      </c>
      <c r="F47" s="90" t="s">
        <v>421</v>
      </c>
      <c r="G47" s="90">
        <v>1</v>
      </c>
      <c r="I47" s="1" t="s">
        <v>20</v>
      </c>
      <c r="J47" s="55" t="s">
        <v>461</v>
      </c>
      <c r="K47" s="142"/>
    </row>
    <row r="48" spans="2:11" ht="30" customHeight="1" x14ac:dyDescent="0.25">
      <c r="B48" s="32">
        <v>29</v>
      </c>
      <c r="C48" s="33" t="s">
        <v>346</v>
      </c>
      <c r="D48" s="90" t="s">
        <v>421</v>
      </c>
      <c r="E48" s="90" t="s">
        <v>421</v>
      </c>
      <c r="F48" s="90" t="s">
        <v>421</v>
      </c>
      <c r="G48" s="90">
        <v>1</v>
      </c>
      <c r="I48" s="1" t="s">
        <v>20</v>
      </c>
      <c r="J48" s="55" t="s">
        <v>461</v>
      </c>
      <c r="K48" s="142"/>
    </row>
    <row r="49" spans="2:11" ht="30" customHeight="1" x14ac:dyDescent="0.25">
      <c r="B49" s="32">
        <v>30</v>
      </c>
      <c r="C49" s="33" t="s">
        <v>347</v>
      </c>
      <c r="D49" s="90" t="s">
        <v>421</v>
      </c>
      <c r="E49" s="90" t="s">
        <v>421</v>
      </c>
      <c r="F49" s="90">
        <v>1</v>
      </c>
      <c r="G49" s="90">
        <v>1</v>
      </c>
      <c r="I49" s="1" t="s">
        <v>20</v>
      </c>
      <c r="J49" s="55" t="s">
        <v>461</v>
      </c>
      <c r="K49" s="142"/>
    </row>
    <row r="50" spans="2:11" ht="30" customHeight="1" x14ac:dyDescent="0.25">
      <c r="B50" s="32">
        <v>31</v>
      </c>
      <c r="C50" s="33" t="s">
        <v>270</v>
      </c>
      <c r="D50" s="90">
        <v>1</v>
      </c>
      <c r="E50" s="90">
        <v>1</v>
      </c>
      <c r="F50" s="90">
        <v>1</v>
      </c>
      <c r="G50" s="90">
        <v>1</v>
      </c>
      <c r="I50" s="1" t="s">
        <v>20</v>
      </c>
      <c r="J50" s="55" t="s">
        <v>461</v>
      </c>
      <c r="K50" s="142"/>
    </row>
    <row r="51" spans="2:11" ht="30" customHeight="1" x14ac:dyDescent="0.25">
      <c r="B51" s="32">
        <v>32</v>
      </c>
      <c r="C51" s="33" t="s">
        <v>271</v>
      </c>
      <c r="D51" s="90">
        <v>1</v>
      </c>
      <c r="E51" s="90">
        <v>1</v>
      </c>
      <c r="F51" s="90">
        <v>1</v>
      </c>
      <c r="G51" s="90">
        <v>1</v>
      </c>
      <c r="I51" s="1" t="s">
        <v>20</v>
      </c>
      <c r="J51" s="55" t="s">
        <v>461</v>
      </c>
      <c r="K51" s="142"/>
    </row>
    <row r="52" spans="2:11" ht="30" customHeight="1" x14ac:dyDescent="0.25">
      <c r="B52" s="32">
        <v>33</v>
      </c>
      <c r="C52" s="37" t="s">
        <v>272</v>
      </c>
      <c r="D52" s="90" t="s">
        <v>435</v>
      </c>
      <c r="E52" s="90">
        <v>1</v>
      </c>
      <c r="F52" s="90">
        <v>1</v>
      </c>
      <c r="G52" s="90">
        <v>1</v>
      </c>
      <c r="I52" s="1" t="s">
        <v>20</v>
      </c>
      <c r="J52" s="55" t="s">
        <v>461</v>
      </c>
      <c r="K52" s="142"/>
    </row>
    <row r="53" spans="2:11" ht="30" customHeight="1" x14ac:dyDescent="0.25">
      <c r="B53" s="32">
        <v>34</v>
      </c>
      <c r="C53" s="33" t="s">
        <v>273</v>
      </c>
      <c r="D53" s="90">
        <v>1</v>
      </c>
      <c r="E53" s="90">
        <v>1</v>
      </c>
      <c r="F53" s="90">
        <v>1</v>
      </c>
      <c r="G53" s="90">
        <v>1</v>
      </c>
      <c r="I53" s="1" t="s">
        <v>20</v>
      </c>
      <c r="J53" s="55" t="s">
        <v>461</v>
      </c>
      <c r="K53" s="142"/>
    </row>
    <row r="54" spans="2:11" ht="30" customHeight="1" x14ac:dyDescent="0.25">
      <c r="B54" s="32">
        <v>35</v>
      </c>
      <c r="C54" s="37" t="s">
        <v>274</v>
      </c>
      <c r="D54" s="90">
        <v>1</v>
      </c>
      <c r="E54" s="90">
        <v>1</v>
      </c>
      <c r="F54" s="90">
        <v>1</v>
      </c>
      <c r="G54" s="90">
        <v>2</v>
      </c>
      <c r="I54" s="1" t="s">
        <v>20</v>
      </c>
      <c r="J54" s="55" t="s">
        <v>461</v>
      </c>
      <c r="K54" s="142"/>
    </row>
    <row r="55" spans="2:11" ht="30" customHeight="1" x14ac:dyDescent="0.25">
      <c r="B55" s="32">
        <v>36</v>
      </c>
      <c r="C55" s="33" t="s">
        <v>275</v>
      </c>
      <c r="D55" s="90">
        <v>1</v>
      </c>
      <c r="E55" s="90">
        <v>1</v>
      </c>
      <c r="F55" s="90">
        <v>1</v>
      </c>
      <c r="G55" s="90">
        <v>1</v>
      </c>
      <c r="I55" s="1" t="s">
        <v>20</v>
      </c>
      <c r="J55" s="55" t="s">
        <v>461</v>
      </c>
      <c r="K55" s="142"/>
    </row>
    <row r="56" spans="2:11" ht="30" customHeight="1" x14ac:dyDescent="0.25">
      <c r="B56" s="32">
        <v>37</v>
      </c>
      <c r="C56" s="33" t="s">
        <v>276</v>
      </c>
      <c r="D56" s="90">
        <v>1</v>
      </c>
      <c r="E56" s="90">
        <v>2</v>
      </c>
      <c r="F56" s="90">
        <v>2</v>
      </c>
      <c r="G56" s="90">
        <v>2</v>
      </c>
      <c r="I56" s="1" t="s">
        <v>20</v>
      </c>
      <c r="J56" s="55" t="s">
        <v>461</v>
      </c>
      <c r="K56" s="142"/>
    </row>
    <row r="57" spans="2:11" ht="30" customHeight="1" x14ac:dyDescent="0.25">
      <c r="B57" s="32">
        <v>38</v>
      </c>
      <c r="C57" s="33" t="s">
        <v>277</v>
      </c>
      <c r="D57" s="90">
        <v>1</v>
      </c>
      <c r="E57" s="90">
        <v>1</v>
      </c>
      <c r="F57" s="90">
        <v>1</v>
      </c>
      <c r="G57" s="90">
        <v>2</v>
      </c>
      <c r="I57" s="1" t="s">
        <v>20</v>
      </c>
      <c r="J57" s="55" t="s">
        <v>461</v>
      </c>
      <c r="K57" s="142"/>
    </row>
    <row r="58" spans="2:11" ht="30" customHeight="1" x14ac:dyDescent="0.25">
      <c r="B58" s="32">
        <v>39</v>
      </c>
      <c r="C58" s="37" t="s">
        <v>348</v>
      </c>
      <c r="D58" s="90" t="s">
        <v>421</v>
      </c>
      <c r="E58" s="90">
        <v>1</v>
      </c>
      <c r="F58" s="90">
        <v>1</v>
      </c>
      <c r="G58" s="90">
        <v>1</v>
      </c>
      <c r="I58" s="1" t="s">
        <v>20</v>
      </c>
      <c r="J58" s="55" t="s">
        <v>461</v>
      </c>
      <c r="K58" s="142"/>
    </row>
    <row r="59" spans="2:11" ht="30" customHeight="1" x14ac:dyDescent="0.25">
      <c r="B59" s="32">
        <v>40</v>
      </c>
      <c r="C59" s="37" t="s">
        <v>349</v>
      </c>
      <c r="D59" s="90" t="s">
        <v>421</v>
      </c>
      <c r="E59" s="90">
        <v>1</v>
      </c>
      <c r="F59" s="90">
        <v>1</v>
      </c>
      <c r="G59" s="90">
        <v>1</v>
      </c>
      <c r="I59" s="1" t="s">
        <v>20</v>
      </c>
      <c r="J59" s="55" t="s">
        <v>461</v>
      </c>
      <c r="K59" s="142"/>
    </row>
    <row r="60" spans="2:11" ht="30" customHeight="1" x14ac:dyDescent="0.25">
      <c r="B60" s="32">
        <v>41</v>
      </c>
      <c r="C60" s="37" t="s">
        <v>513</v>
      </c>
      <c r="D60" s="90" t="s">
        <v>421</v>
      </c>
      <c r="E60" s="90" t="s">
        <v>421</v>
      </c>
      <c r="F60" s="90">
        <v>1</v>
      </c>
      <c r="G60" s="90">
        <v>1</v>
      </c>
      <c r="I60" s="1" t="s">
        <v>20</v>
      </c>
      <c r="J60" s="55" t="s">
        <v>461</v>
      </c>
      <c r="K60" s="142"/>
    </row>
    <row r="61" spans="2:11" ht="30" customHeight="1" x14ac:dyDescent="0.25">
      <c r="B61" s="32">
        <v>42</v>
      </c>
      <c r="C61" s="37" t="s">
        <v>514</v>
      </c>
      <c r="D61" s="90" t="s">
        <v>421</v>
      </c>
      <c r="E61" s="90" t="s">
        <v>421</v>
      </c>
      <c r="F61" s="90">
        <v>1</v>
      </c>
      <c r="G61" s="90">
        <v>1</v>
      </c>
      <c r="I61" s="1" t="s">
        <v>20</v>
      </c>
      <c r="J61" s="55" t="s">
        <v>461</v>
      </c>
      <c r="K61" s="142"/>
    </row>
    <row r="62" spans="2:11" ht="30" customHeight="1" x14ac:dyDescent="0.25">
      <c r="B62" s="32">
        <v>43</v>
      </c>
      <c r="C62" s="37" t="s">
        <v>350</v>
      </c>
      <c r="D62" s="90" t="s">
        <v>421</v>
      </c>
      <c r="E62" s="90">
        <v>1</v>
      </c>
      <c r="F62" s="90">
        <v>1</v>
      </c>
      <c r="G62" s="90">
        <v>1</v>
      </c>
      <c r="I62" s="1" t="s">
        <v>20</v>
      </c>
      <c r="J62" s="55" t="s">
        <v>461</v>
      </c>
      <c r="K62" s="142"/>
    </row>
    <row r="63" spans="2:11" ht="30" customHeight="1" x14ac:dyDescent="0.25">
      <c r="B63" s="32">
        <v>44</v>
      </c>
      <c r="C63" s="37" t="s">
        <v>351</v>
      </c>
      <c r="D63" s="90" t="s">
        <v>421</v>
      </c>
      <c r="E63" s="90">
        <v>1</v>
      </c>
      <c r="F63" s="90">
        <v>1</v>
      </c>
      <c r="G63" s="90">
        <v>2</v>
      </c>
      <c r="I63" s="1" t="s">
        <v>20</v>
      </c>
      <c r="J63" s="55" t="s">
        <v>461</v>
      </c>
      <c r="K63" s="142"/>
    </row>
    <row r="64" spans="2:11" ht="30" customHeight="1" x14ac:dyDescent="0.25">
      <c r="B64" s="32">
        <v>45</v>
      </c>
      <c r="C64" s="37" t="s">
        <v>352</v>
      </c>
      <c r="D64" s="90" t="s">
        <v>421</v>
      </c>
      <c r="E64" s="90">
        <v>1</v>
      </c>
      <c r="F64" s="90">
        <v>1</v>
      </c>
      <c r="G64" s="90">
        <v>2</v>
      </c>
      <c r="I64" s="1" t="s">
        <v>20</v>
      </c>
      <c r="J64" s="55" t="s">
        <v>461</v>
      </c>
      <c r="K64" s="142"/>
    </row>
    <row r="65" spans="2:11" ht="30" customHeight="1" x14ac:dyDescent="0.25">
      <c r="B65" s="32">
        <v>46</v>
      </c>
      <c r="C65" s="33" t="s">
        <v>353</v>
      </c>
      <c r="D65" s="90" t="s">
        <v>421</v>
      </c>
      <c r="E65" s="90">
        <v>1</v>
      </c>
      <c r="F65" s="90">
        <v>1</v>
      </c>
      <c r="G65" s="90">
        <v>1</v>
      </c>
      <c r="I65" s="1" t="s">
        <v>20</v>
      </c>
      <c r="J65" s="55" t="s">
        <v>461</v>
      </c>
      <c r="K65" s="142"/>
    </row>
    <row r="66" spans="2:11" ht="30" customHeight="1" x14ac:dyDescent="0.25">
      <c r="B66" s="32">
        <v>47</v>
      </c>
      <c r="C66" s="33" t="s">
        <v>354</v>
      </c>
      <c r="D66" s="90" t="s">
        <v>421</v>
      </c>
      <c r="E66" s="90" t="s">
        <v>421</v>
      </c>
      <c r="F66" s="90" t="s">
        <v>421</v>
      </c>
      <c r="G66" s="90">
        <v>1</v>
      </c>
      <c r="I66" s="1" t="s">
        <v>20</v>
      </c>
      <c r="J66" s="55" t="s">
        <v>461</v>
      </c>
      <c r="K66" s="142"/>
    </row>
    <row r="67" spans="2:11" ht="30" customHeight="1" x14ac:dyDescent="0.25">
      <c r="B67" s="32">
        <v>48</v>
      </c>
      <c r="C67" s="33" t="s">
        <v>355</v>
      </c>
      <c r="D67" s="90" t="s">
        <v>421</v>
      </c>
      <c r="E67" s="90" t="s">
        <v>421</v>
      </c>
      <c r="F67" s="90" t="s">
        <v>421</v>
      </c>
      <c r="G67" s="90">
        <v>1</v>
      </c>
      <c r="I67" s="1" t="s">
        <v>20</v>
      </c>
      <c r="J67" s="55" t="s">
        <v>461</v>
      </c>
      <c r="K67" s="142"/>
    </row>
    <row r="68" spans="2:11" ht="30" customHeight="1" x14ac:dyDescent="0.25">
      <c r="B68" s="32">
        <v>49</v>
      </c>
      <c r="C68" s="33" t="s">
        <v>356</v>
      </c>
      <c r="D68" s="90" t="s">
        <v>421</v>
      </c>
      <c r="E68" s="90" t="s">
        <v>421</v>
      </c>
      <c r="F68" s="90" t="s">
        <v>421</v>
      </c>
      <c r="G68" s="90">
        <v>1</v>
      </c>
      <c r="I68" s="1" t="s">
        <v>20</v>
      </c>
      <c r="J68" s="55" t="s">
        <v>461</v>
      </c>
      <c r="K68" s="142"/>
    </row>
    <row r="69" spans="2:11" ht="30" customHeight="1" x14ac:dyDescent="0.25">
      <c r="B69" s="32">
        <v>50</v>
      </c>
      <c r="C69" s="33" t="s">
        <v>357</v>
      </c>
      <c r="D69" s="90" t="s">
        <v>421</v>
      </c>
      <c r="E69" s="90" t="s">
        <v>421</v>
      </c>
      <c r="F69" s="90" t="s">
        <v>421</v>
      </c>
      <c r="G69" s="90">
        <v>1</v>
      </c>
      <c r="I69" s="1" t="s">
        <v>20</v>
      </c>
      <c r="J69" s="55" t="s">
        <v>461</v>
      </c>
      <c r="K69" s="142"/>
    </row>
    <row r="70" spans="2:11" ht="30" customHeight="1" x14ac:dyDescent="0.25">
      <c r="B70" s="32">
        <v>51</v>
      </c>
      <c r="C70" s="33" t="s">
        <v>358</v>
      </c>
      <c r="D70" s="90" t="s">
        <v>421</v>
      </c>
      <c r="E70" s="90" t="s">
        <v>421</v>
      </c>
      <c r="F70" s="90" t="s">
        <v>421</v>
      </c>
      <c r="G70" s="90">
        <v>1</v>
      </c>
      <c r="I70" s="1" t="s">
        <v>20</v>
      </c>
      <c r="J70" s="55" t="s">
        <v>461</v>
      </c>
      <c r="K70" s="142"/>
    </row>
    <row r="71" spans="2:11" ht="30" customHeight="1" x14ac:dyDescent="0.25">
      <c r="B71" s="32">
        <v>52</v>
      </c>
      <c r="C71" s="33" t="s">
        <v>359</v>
      </c>
      <c r="D71" s="90" t="s">
        <v>421</v>
      </c>
      <c r="E71" s="90">
        <v>1</v>
      </c>
      <c r="F71" s="90">
        <v>1</v>
      </c>
      <c r="G71" s="90">
        <v>1</v>
      </c>
      <c r="I71" s="1" t="s">
        <v>20</v>
      </c>
      <c r="J71" s="55" t="s">
        <v>461</v>
      </c>
      <c r="K71" s="142"/>
    </row>
    <row r="72" spans="2:11" ht="30" customHeight="1" x14ac:dyDescent="0.25">
      <c r="B72" s="32">
        <v>53</v>
      </c>
      <c r="C72" s="33" t="s">
        <v>360</v>
      </c>
      <c r="D72" s="90" t="s">
        <v>421</v>
      </c>
      <c r="E72" s="90" t="s">
        <v>421</v>
      </c>
      <c r="F72" s="90" t="s">
        <v>421</v>
      </c>
      <c r="G72" s="90">
        <v>1</v>
      </c>
      <c r="I72" s="1" t="s">
        <v>20</v>
      </c>
      <c r="J72" s="55" t="s">
        <v>461</v>
      </c>
      <c r="K72" s="142"/>
    </row>
    <row r="73" spans="2:11" ht="30" customHeight="1" x14ac:dyDescent="0.25">
      <c r="B73" s="32">
        <v>54</v>
      </c>
      <c r="C73" s="33" t="s">
        <v>361</v>
      </c>
      <c r="D73" s="90" t="s">
        <v>421</v>
      </c>
      <c r="E73" s="90" t="s">
        <v>421</v>
      </c>
      <c r="F73" s="90" t="s">
        <v>421</v>
      </c>
      <c r="G73" s="90">
        <v>1</v>
      </c>
      <c r="I73" s="1" t="s">
        <v>20</v>
      </c>
      <c r="J73" s="55" t="s">
        <v>461</v>
      </c>
      <c r="K73" s="142"/>
    </row>
    <row r="74" spans="2:11" ht="30" customHeight="1" x14ac:dyDescent="0.25">
      <c r="B74" s="32">
        <v>55</v>
      </c>
      <c r="C74" s="33" t="s">
        <v>362</v>
      </c>
      <c r="D74" s="90" t="s">
        <v>421</v>
      </c>
      <c r="E74" s="90" t="s">
        <v>421</v>
      </c>
      <c r="F74" s="90" t="s">
        <v>421</v>
      </c>
      <c r="G74" s="90">
        <v>1</v>
      </c>
      <c r="I74" s="1" t="s">
        <v>20</v>
      </c>
      <c r="J74" s="55" t="s">
        <v>461</v>
      </c>
      <c r="K74" s="142"/>
    </row>
    <row r="75" spans="2:11" ht="30" customHeight="1" x14ac:dyDescent="0.25">
      <c r="B75" s="32">
        <v>56</v>
      </c>
      <c r="C75" s="33" t="s">
        <v>278</v>
      </c>
      <c r="D75" s="90">
        <v>1</v>
      </c>
      <c r="E75" s="90">
        <v>3</v>
      </c>
      <c r="F75" s="90">
        <v>3</v>
      </c>
      <c r="G75" s="90">
        <v>4</v>
      </c>
      <c r="I75" s="1" t="s">
        <v>20</v>
      </c>
      <c r="J75" s="55" t="s">
        <v>461</v>
      </c>
      <c r="K75" s="142"/>
    </row>
    <row r="76" spans="2:11" ht="30" customHeight="1" x14ac:dyDescent="0.25">
      <c r="B76" s="32">
        <v>57</v>
      </c>
      <c r="C76" s="37" t="s">
        <v>279</v>
      </c>
      <c r="D76" s="90">
        <v>1</v>
      </c>
      <c r="E76" s="90">
        <v>1</v>
      </c>
      <c r="F76" s="90">
        <v>1</v>
      </c>
      <c r="G76" s="90">
        <v>1</v>
      </c>
      <c r="I76" s="1" t="s">
        <v>20</v>
      </c>
      <c r="J76" s="55" t="s">
        <v>461</v>
      </c>
      <c r="K76" s="142"/>
    </row>
    <row r="77" spans="2:11" ht="30" customHeight="1" x14ac:dyDescent="0.25">
      <c r="B77" s="32">
        <v>58</v>
      </c>
      <c r="C77" s="39" t="s">
        <v>363</v>
      </c>
      <c r="D77" s="90" t="s">
        <v>421</v>
      </c>
      <c r="E77" s="90">
        <v>1</v>
      </c>
      <c r="F77" s="90">
        <v>1</v>
      </c>
      <c r="G77" s="90">
        <v>2</v>
      </c>
      <c r="I77" s="1" t="s">
        <v>20</v>
      </c>
      <c r="J77" s="55" t="s">
        <v>461</v>
      </c>
      <c r="K77" s="142"/>
    </row>
    <row r="78" spans="2:11" ht="30" customHeight="1" x14ac:dyDescent="0.25">
      <c r="B78" s="32">
        <v>59</v>
      </c>
      <c r="C78" s="33" t="s">
        <v>364</v>
      </c>
      <c r="D78" s="90" t="s">
        <v>421</v>
      </c>
      <c r="E78" s="90">
        <v>1</v>
      </c>
      <c r="F78" s="90">
        <v>1</v>
      </c>
      <c r="G78" s="90">
        <v>2</v>
      </c>
      <c r="I78" s="1" t="s">
        <v>20</v>
      </c>
      <c r="J78" s="55" t="s">
        <v>461</v>
      </c>
      <c r="K78" s="142"/>
    </row>
    <row r="79" spans="2:11" ht="30" customHeight="1" x14ac:dyDescent="0.25">
      <c r="B79" s="32">
        <v>60</v>
      </c>
      <c r="C79" s="33" t="s">
        <v>365</v>
      </c>
      <c r="D79" s="90" t="s">
        <v>421</v>
      </c>
      <c r="E79" s="90" t="s">
        <v>421</v>
      </c>
      <c r="F79" s="90" t="s">
        <v>421</v>
      </c>
      <c r="G79" s="90">
        <v>1</v>
      </c>
      <c r="I79" s="1" t="s">
        <v>20</v>
      </c>
      <c r="J79" s="55" t="s">
        <v>461</v>
      </c>
      <c r="K79" s="142"/>
    </row>
    <row r="80" spans="2:11" ht="30" customHeight="1" x14ac:dyDescent="0.25">
      <c r="B80" s="32">
        <v>61</v>
      </c>
      <c r="C80" s="33" t="s">
        <v>366</v>
      </c>
      <c r="D80" s="90" t="s">
        <v>421</v>
      </c>
      <c r="E80" s="90" t="s">
        <v>421</v>
      </c>
      <c r="F80" s="90">
        <v>1</v>
      </c>
      <c r="G80" s="90">
        <v>2</v>
      </c>
      <c r="I80" s="1" t="s">
        <v>20</v>
      </c>
      <c r="J80" s="55" t="s">
        <v>461</v>
      </c>
      <c r="K80" s="142"/>
    </row>
    <row r="81" spans="2:11" ht="30" customHeight="1" x14ac:dyDescent="0.25">
      <c r="B81" s="32">
        <v>62</v>
      </c>
      <c r="C81" s="37" t="s">
        <v>367</v>
      </c>
      <c r="D81" s="90" t="s">
        <v>421</v>
      </c>
      <c r="E81" s="90">
        <v>1</v>
      </c>
      <c r="F81" s="90">
        <v>1</v>
      </c>
      <c r="G81" s="90">
        <v>1</v>
      </c>
      <c r="I81" s="1" t="s">
        <v>20</v>
      </c>
      <c r="J81" s="55" t="s">
        <v>461</v>
      </c>
      <c r="K81" s="142"/>
    </row>
    <row r="82" spans="2:11" ht="30" customHeight="1" x14ac:dyDescent="0.25">
      <c r="B82" s="32">
        <v>63</v>
      </c>
      <c r="C82" s="33" t="s">
        <v>281</v>
      </c>
      <c r="D82" s="90">
        <v>1</v>
      </c>
      <c r="E82" s="90">
        <v>1</v>
      </c>
      <c r="F82" s="90">
        <v>1</v>
      </c>
      <c r="G82" s="90">
        <v>2</v>
      </c>
      <c r="I82" s="1" t="s">
        <v>20</v>
      </c>
      <c r="J82" s="55" t="s">
        <v>461</v>
      </c>
      <c r="K82" s="142"/>
    </row>
    <row r="83" spans="2:11" ht="30" customHeight="1" x14ac:dyDescent="0.25">
      <c r="B83" s="32">
        <v>64</v>
      </c>
      <c r="C83" s="33" t="s">
        <v>282</v>
      </c>
      <c r="D83" s="90">
        <v>1</v>
      </c>
      <c r="E83" s="90">
        <v>1</v>
      </c>
      <c r="F83" s="90">
        <v>1</v>
      </c>
      <c r="G83" s="90">
        <v>2</v>
      </c>
      <c r="I83" s="1" t="s">
        <v>20</v>
      </c>
      <c r="J83" s="55" t="s">
        <v>461</v>
      </c>
      <c r="K83" s="142"/>
    </row>
    <row r="84" spans="2:11" ht="30" customHeight="1" x14ac:dyDescent="0.25">
      <c r="B84" s="32">
        <v>65</v>
      </c>
      <c r="C84" s="33" t="s">
        <v>283</v>
      </c>
      <c r="D84" s="90">
        <v>2</v>
      </c>
      <c r="E84" s="90">
        <v>2</v>
      </c>
      <c r="F84" s="90">
        <v>2</v>
      </c>
      <c r="G84" s="90">
        <v>2</v>
      </c>
      <c r="I84" s="1" t="s">
        <v>20</v>
      </c>
      <c r="J84" s="55" t="s">
        <v>461</v>
      </c>
      <c r="K84" s="142"/>
    </row>
    <row r="85" spans="2:11" ht="30" customHeight="1" x14ac:dyDescent="0.25">
      <c r="B85" s="32">
        <v>66</v>
      </c>
      <c r="C85" s="33" t="s">
        <v>284</v>
      </c>
      <c r="D85" s="90">
        <v>1</v>
      </c>
      <c r="E85" s="90">
        <v>1</v>
      </c>
      <c r="F85" s="90">
        <v>1</v>
      </c>
      <c r="G85" s="90">
        <v>2</v>
      </c>
      <c r="I85" s="1" t="s">
        <v>20</v>
      </c>
      <c r="J85" s="55" t="s">
        <v>461</v>
      </c>
      <c r="K85" s="142"/>
    </row>
    <row r="86" spans="2:11" ht="30" customHeight="1" x14ac:dyDescent="0.25">
      <c r="B86" s="32">
        <v>67</v>
      </c>
      <c r="C86" s="33" t="s">
        <v>285</v>
      </c>
      <c r="D86" s="90">
        <v>1</v>
      </c>
      <c r="E86" s="90">
        <v>1</v>
      </c>
      <c r="F86" s="90">
        <v>1</v>
      </c>
      <c r="G86" s="90">
        <v>2</v>
      </c>
      <c r="I86" s="1" t="s">
        <v>20</v>
      </c>
      <c r="J86" s="55" t="s">
        <v>461</v>
      </c>
      <c r="K86" s="142"/>
    </row>
    <row r="87" spans="2:11" ht="30" customHeight="1" x14ac:dyDescent="0.25">
      <c r="B87" s="32">
        <v>68</v>
      </c>
      <c r="C87" s="33" t="s">
        <v>286</v>
      </c>
      <c r="D87" s="90">
        <v>1</v>
      </c>
      <c r="E87" s="90">
        <v>1</v>
      </c>
      <c r="F87" s="90">
        <v>1</v>
      </c>
      <c r="G87" s="90">
        <v>2</v>
      </c>
      <c r="I87" s="1" t="s">
        <v>20</v>
      </c>
      <c r="J87" s="55" t="s">
        <v>461</v>
      </c>
      <c r="K87" s="142"/>
    </row>
    <row r="88" spans="2:11" ht="30" customHeight="1" x14ac:dyDescent="0.25">
      <c r="B88" s="32">
        <v>69</v>
      </c>
      <c r="C88" s="33" t="s">
        <v>368</v>
      </c>
      <c r="D88" s="90" t="s">
        <v>421</v>
      </c>
      <c r="E88" s="90" t="s">
        <v>421</v>
      </c>
      <c r="F88" s="90" t="s">
        <v>421</v>
      </c>
      <c r="G88" s="90">
        <v>1</v>
      </c>
      <c r="I88" s="1" t="s">
        <v>20</v>
      </c>
      <c r="J88" s="55" t="s">
        <v>461</v>
      </c>
      <c r="K88" s="142"/>
    </row>
    <row r="89" spans="2:11" ht="30" customHeight="1" x14ac:dyDescent="0.25">
      <c r="B89" s="32">
        <v>70</v>
      </c>
      <c r="C89" s="33" t="s">
        <v>369</v>
      </c>
      <c r="D89" s="90" t="s">
        <v>421</v>
      </c>
      <c r="E89" s="90" t="s">
        <v>421</v>
      </c>
      <c r="F89" s="90" t="s">
        <v>421</v>
      </c>
      <c r="G89" s="90">
        <v>1</v>
      </c>
      <c r="I89" s="1" t="s">
        <v>20</v>
      </c>
      <c r="J89" s="55" t="s">
        <v>461</v>
      </c>
      <c r="K89" s="142"/>
    </row>
    <row r="90" spans="2:11" ht="30" customHeight="1" x14ac:dyDescent="0.25">
      <c r="B90" s="32">
        <v>71</v>
      </c>
      <c r="C90" s="33" t="s">
        <v>287</v>
      </c>
      <c r="D90" s="90">
        <v>1</v>
      </c>
      <c r="E90" s="90">
        <v>1</v>
      </c>
      <c r="F90" s="90">
        <v>1</v>
      </c>
      <c r="G90" s="90">
        <v>1</v>
      </c>
      <c r="I90" s="1" t="s">
        <v>20</v>
      </c>
      <c r="J90" s="55" t="s">
        <v>461</v>
      </c>
      <c r="K90" s="142"/>
    </row>
    <row r="91" spans="2:11" ht="30" customHeight="1" x14ac:dyDescent="0.25">
      <c r="B91" s="32">
        <v>72</v>
      </c>
      <c r="C91" s="33" t="s">
        <v>288</v>
      </c>
      <c r="D91" s="90">
        <v>1</v>
      </c>
      <c r="E91" s="90">
        <v>1</v>
      </c>
      <c r="F91" s="90">
        <v>1</v>
      </c>
      <c r="G91" s="90">
        <v>2</v>
      </c>
      <c r="I91" s="1" t="s">
        <v>20</v>
      </c>
      <c r="J91" s="55" t="s">
        <v>461</v>
      </c>
      <c r="K91" s="142"/>
    </row>
    <row r="92" spans="2:11" ht="30" customHeight="1" x14ac:dyDescent="0.25">
      <c r="B92" s="32">
        <v>73</v>
      </c>
      <c r="C92" s="33" t="s">
        <v>289</v>
      </c>
      <c r="D92" s="90">
        <v>1</v>
      </c>
      <c r="E92" s="90">
        <v>1</v>
      </c>
      <c r="F92" s="90">
        <v>1</v>
      </c>
      <c r="G92" s="90">
        <v>2</v>
      </c>
      <c r="I92" s="1" t="s">
        <v>20</v>
      </c>
      <c r="J92" s="55" t="s">
        <v>461</v>
      </c>
      <c r="K92" s="142"/>
    </row>
    <row r="93" spans="2:11" ht="30" customHeight="1" x14ac:dyDescent="0.25">
      <c r="B93" s="32">
        <v>74</v>
      </c>
      <c r="C93" s="33" t="s">
        <v>370</v>
      </c>
      <c r="D93" s="90" t="s">
        <v>421</v>
      </c>
      <c r="E93" s="90" t="s">
        <v>421</v>
      </c>
      <c r="F93" s="90" t="s">
        <v>421</v>
      </c>
      <c r="G93" s="90">
        <v>1</v>
      </c>
      <c r="I93" s="1" t="s">
        <v>20</v>
      </c>
      <c r="J93" s="55" t="s">
        <v>461</v>
      </c>
      <c r="K93" s="142"/>
    </row>
    <row r="94" spans="2:11" ht="30" customHeight="1" x14ac:dyDescent="0.25">
      <c r="B94" s="32">
        <v>75</v>
      </c>
      <c r="C94" s="33" t="s">
        <v>290</v>
      </c>
      <c r="D94" s="90">
        <v>1</v>
      </c>
      <c r="E94" s="90">
        <v>1</v>
      </c>
      <c r="F94" s="90">
        <v>1</v>
      </c>
      <c r="G94" s="90">
        <v>1</v>
      </c>
      <c r="I94" s="1" t="s">
        <v>20</v>
      </c>
      <c r="J94" s="55" t="s">
        <v>461</v>
      </c>
      <c r="K94" s="142"/>
    </row>
    <row r="95" spans="2:11" ht="30" customHeight="1" x14ac:dyDescent="0.25">
      <c r="B95" s="32">
        <v>76</v>
      </c>
      <c r="C95" s="33" t="s">
        <v>371</v>
      </c>
      <c r="D95" s="90" t="s">
        <v>421</v>
      </c>
      <c r="E95" s="90" t="s">
        <v>421</v>
      </c>
      <c r="F95" s="90">
        <v>1</v>
      </c>
      <c r="G95" s="90">
        <v>2</v>
      </c>
      <c r="I95" s="1" t="s">
        <v>20</v>
      </c>
      <c r="J95" s="55" t="s">
        <v>461</v>
      </c>
      <c r="K95" s="142"/>
    </row>
    <row r="96" spans="2:11" ht="30" customHeight="1" x14ac:dyDescent="0.25">
      <c r="B96" s="32">
        <v>77</v>
      </c>
      <c r="C96" s="33" t="s">
        <v>372</v>
      </c>
      <c r="D96" s="90" t="s">
        <v>421</v>
      </c>
      <c r="E96" s="90" t="s">
        <v>421</v>
      </c>
      <c r="F96" s="90">
        <v>1</v>
      </c>
      <c r="G96" s="90">
        <v>2</v>
      </c>
      <c r="I96" s="1" t="s">
        <v>20</v>
      </c>
      <c r="J96" s="55" t="s">
        <v>461</v>
      </c>
      <c r="K96" s="142"/>
    </row>
    <row r="97" spans="2:11" ht="30" customHeight="1" x14ac:dyDescent="0.25">
      <c r="B97" s="32">
        <v>78</v>
      </c>
      <c r="C97" s="33" t="s">
        <v>373</v>
      </c>
      <c r="D97" s="90" t="s">
        <v>421</v>
      </c>
      <c r="E97" s="90" t="s">
        <v>421</v>
      </c>
      <c r="F97" s="90">
        <v>1</v>
      </c>
      <c r="G97" s="90">
        <v>2</v>
      </c>
      <c r="I97" s="1" t="s">
        <v>20</v>
      </c>
      <c r="J97" s="55" t="s">
        <v>461</v>
      </c>
      <c r="K97" s="142"/>
    </row>
    <row r="98" spans="2:11" ht="30" customHeight="1" x14ac:dyDescent="0.25">
      <c r="B98" s="32">
        <v>79</v>
      </c>
      <c r="C98" s="33" t="s">
        <v>374</v>
      </c>
      <c r="D98" s="90" t="s">
        <v>421</v>
      </c>
      <c r="E98" s="90" t="s">
        <v>421</v>
      </c>
      <c r="F98" s="90">
        <v>2</v>
      </c>
      <c r="G98" s="90">
        <v>2</v>
      </c>
      <c r="I98" s="1" t="s">
        <v>20</v>
      </c>
      <c r="J98" s="55" t="s">
        <v>461</v>
      </c>
      <c r="K98" s="142"/>
    </row>
    <row r="99" spans="2:11" ht="30" customHeight="1" x14ac:dyDescent="0.25">
      <c r="B99" s="32">
        <v>80</v>
      </c>
      <c r="C99" s="33" t="s">
        <v>375</v>
      </c>
      <c r="D99" s="90" t="s">
        <v>421</v>
      </c>
      <c r="E99" s="90" t="s">
        <v>421</v>
      </c>
      <c r="F99" s="90">
        <v>1</v>
      </c>
      <c r="G99" s="90">
        <v>1</v>
      </c>
      <c r="I99" s="1" t="s">
        <v>20</v>
      </c>
      <c r="J99" s="55" t="s">
        <v>461</v>
      </c>
      <c r="K99" s="142"/>
    </row>
    <row r="100" spans="2:11" ht="30" customHeight="1" x14ac:dyDescent="0.25">
      <c r="B100" s="32">
        <v>81</v>
      </c>
      <c r="C100" s="33" t="s">
        <v>376</v>
      </c>
      <c r="D100" s="90" t="s">
        <v>421</v>
      </c>
      <c r="E100" s="90" t="s">
        <v>421</v>
      </c>
      <c r="F100" s="90">
        <v>1</v>
      </c>
      <c r="G100" s="90">
        <v>2</v>
      </c>
      <c r="I100" s="1" t="s">
        <v>20</v>
      </c>
      <c r="J100" s="55" t="s">
        <v>461</v>
      </c>
      <c r="K100" s="142"/>
    </row>
    <row r="101" spans="2:11" ht="30" customHeight="1" x14ac:dyDescent="0.25">
      <c r="B101" s="32">
        <v>82</v>
      </c>
      <c r="C101" s="33" t="s">
        <v>377</v>
      </c>
      <c r="D101" s="90" t="s">
        <v>421</v>
      </c>
      <c r="E101" s="90" t="s">
        <v>421</v>
      </c>
      <c r="F101" s="90">
        <v>1</v>
      </c>
      <c r="G101" s="90">
        <v>2</v>
      </c>
      <c r="I101" s="1" t="s">
        <v>20</v>
      </c>
      <c r="J101" s="55" t="s">
        <v>461</v>
      </c>
      <c r="K101" s="142"/>
    </row>
    <row r="102" spans="2:11" ht="30" customHeight="1" x14ac:dyDescent="0.25">
      <c r="B102" s="32">
        <v>83</v>
      </c>
      <c r="C102" s="33" t="s">
        <v>378</v>
      </c>
      <c r="D102" s="90" t="s">
        <v>421</v>
      </c>
      <c r="E102" s="90" t="s">
        <v>421</v>
      </c>
      <c r="F102" s="90">
        <v>1</v>
      </c>
      <c r="G102" s="90">
        <v>1</v>
      </c>
      <c r="I102" s="1" t="s">
        <v>20</v>
      </c>
      <c r="J102" s="55" t="s">
        <v>461</v>
      </c>
      <c r="K102" s="142"/>
    </row>
    <row r="103" spans="2:11" ht="30" customHeight="1" x14ac:dyDescent="0.25">
      <c r="B103" s="32">
        <v>84</v>
      </c>
      <c r="C103" s="91" t="s">
        <v>379</v>
      </c>
      <c r="D103" s="90" t="s">
        <v>421</v>
      </c>
      <c r="E103" s="90" t="s">
        <v>421</v>
      </c>
      <c r="F103" s="90">
        <v>1</v>
      </c>
      <c r="G103" s="90">
        <v>1</v>
      </c>
      <c r="I103" s="1" t="s">
        <v>20</v>
      </c>
      <c r="J103" s="55" t="s">
        <v>461</v>
      </c>
      <c r="K103" s="142"/>
    </row>
    <row r="104" spans="2:11" ht="30" customHeight="1" x14ac:dyDescent="0.25">
      <c r="B104" s="32">
        <v>85</v>
      </c>
      <c r="C104" s="91" t="s">
        <v>380</v>
      </c>
      <c r="D104" s="90" t="s">
        <v>421</v>
      </c>
      <c r="E104" s="90" t="s">
        <v>421</v>
      </c>
      <c r="F104" s="90">
        <v>1</v>
      </c>
      <c r="G104" s="90">
        <v>1</v>
      </c>
      <c r="I104" s="1" t="s">
        <v>20</v>
      </c>
      <c r="J104" s="55" t="s">
        <v>461</v>
      </c>
      <c r="K104" s="142"/>
    </row>
    <row r="105" spans="2:11" ht="30" customHeight="1" x14ac:dyDescent="0.25">
      <c r="B105" s="32">
        <v>86</v>
      </c>
      <c r="C105" s="91" t="s">
        <v>381</v>
      </c>
      <c r="D105" s="90" t="s">
        <v>421</v>
      </c>
      <c r="E105" s="90" t="s">
        <v>421</v>
      </c>
      <c r="F105" s="90">
        <v>1</v>
      </c>
      <c r="G105" s="90">
        <v>1</v>
      </c>
      <c r="I105" s="1" t="s">
        <v>20</v>
      </c>
      <c r="J105" s="55" t="s">
        <v>461</v>
      </c>
      <c r="K105" s="142"/>
    </row>
    <row r="106" spans="2:11" ht="30" customHeight="1" x14ac:dyDescent="0.25">
      <c r="B106" s="32">
        <v>87</v>
      </c>
      <c r="C106" s="91" t="s">
        <v>382</v>
      </c>
      <c r="D106" s="90" t="s">
        <v>421</v>
      </c>
      <c r="E106" s="90" t="s">
        <v>421</v>
      </c>
      <c r="F106" s="90">
        <v>1</v>
      </c>
      <c r="G106" s="90">
        <v>1</v>
      </c>
      <c r="I106" s="1" t="s">
        <v>20</v>
      </c>
      <c r="J106" s="55" t="s">
        <v>461</v>
      </c>
      <c r="K106" s="142"/>
    </row>
    <row r="107" spans="2:11" ht="30" customHeight="1" x14ac:dyDescent="0.25">
      <c r="B107" s="32">
        <v>88</v>
      </c>
      <c r="C107" s="91" t="s">
        <v>383</v>
      </c>
      <c r="D107" s="90" t="s">
        <v>421</v>
      </c>
      <c r="E107" s="90" t="s">
        <v>421</v>
      </c>
      <c r="F107" s="90">
        <v>1</v>
      </c>
      <c r="G107" s="90">
        <v>1</v>
      </c>
      <c r="I107" s="1" t="s">
        <v>20</v>
      </c>
      <c r="J107" s="55" t="s">
        <v>461</v>
      </c>
      <c r="K107" s="142"/>
    </row>
    <row r="108" spans="2:11" ht="30" customHeight="1" x14ac:dyDescent="0.25">
      <c r="B108" s="32">
        <v>89</v>
      </c>
      <c r="C108" s="91" t="s">
        <v>384</v>
      </c>
      <c r="D108" s="90" t="s">
        <v>421</v>
      </c>
      <c r="E108" s="90" t="s">
        <v>421</v>
      </c>
      <c r="F108" s="90">
        <v>1</v>
      </c>
      <c r="G108" s="90">
        <v>1</v>
      </c>
      <c r="I108" s="1" t="s">
        <v>20</v>
      </c>
      <c r="J108" s="55" t="s">
        <v>461</v>
      </c>
      <c r="K108" s="142"/>
    </row>
    <row r="109" spans="2:11" ht="30" customHeight="1" x14ac:dyDescent="0.25">
      <c r="B109" s="32">
        <v>90</v>
      </c>
      <c r="C109" s="91" t="s">
        <v>385</v>
      </c>
      <c r="D109" s="90" t="s">
        <v>421</v>
      </c>
      <c r="E109" s="90" t="s">
        <v>421</v>
      </c>
      <c r="F109" s="90">
        <v>1</v>
      </c>
      <c r="G109" s="90">
        <v>1</v>
      </c>
      <c r="I109" s="1" t="s">
        <v>20</v>
      </c>
      <c r="J109" s="55" t="s">
        <v>461</v>
      </c>
      <c r="K109" s="142"/>
    </row>
    <row r="110" spans="2:11" ht="30" customHeight="1" x14ac:dyDescent="0.25">
      <c r="B110" s="32">
        <v>91</v>
      </c>
      <c r="C110" s="91" t="s">
        <v>386</v>
      </c>
      <c r="D110" s="90" t="s">
        <v>421</v>
      </c>
      <c r="E110" s="90" t="s">
        <v>421</v>
      </c>
      <c r="F110" s="90">
        <v>1</v>
      </c>
      <c r="G110" s="90">
        <v>1</v>
      </c>
      <c r="I110" s="1" t="s">
        <v>20</v>
      </c>
      <c r="J110" s="55" t="s">
        <v>461</v>
      </c>
      <c r="K110" s="142"/>
    </row>
    <row r="111" spans="2:11" ht="30" customHeight="1" x14ac:dyDescent="0.25">
      <c r="B111" s="32">
        <v>92</v>
      </c>
      <c r="C111" s="33" t="s">
        <v>387</v>
      </c>
      <c r="D111" s="90" t="s">
        <v>421</v>
      </c>
      <c r="E111" s="90" t="s">
        <v>421</v>
      </c>
      <c r="F111" s="90">
        <v>1</v>
      </c>
      <c r="G111" s="90">
        <v>1</v>
      </c>
      <c r="I111" s="1" t="s">
        <v>20</v>
      </c>
      <c r="J111" s="55" t="s">
        <v>461</v>
      </c>
      <c r="K111" s="142"/>
    </row>
    <row r="112" spans="2:11" ht="40.5" customHeight="1" x14ac:dyDescent="0.25">
      <c r="B112" s="32">
        <v>93</v>
      </c>
      <c r="C112" s="33" t="s">
        <v>388</v>
      </c>
      <c r="D112" s="90" t="s">
        <v>421</v>
      </c>
      <c r="E112" s="90" t="s">
        <v>421</v>
      </c>
      <c r="F112" s="90" t="s">
        <v>421</v>
      </c>
      <c r="G112" s="90">
        <v>1</v>
      </c>
      <c r="I112" s="1" t="s">
        <v>20</v>
      </c>
      <c r="J112" s="55" t="s">
        <v>461</v>
      </c>
      <c r="K112" s="142"/>
    </row>
    <row r="113" spans="2:17" ht="30" customHeight="1" x14ac:dyDescent="0.25">
      <c r="B113" s="32">
        <v>94</v>
      </c>
      <c r="C113" s="33" t="s">
        <v>389</v>
      </c>
      <c r="D113" s="90" t="s">
        <v>421</v>
      </c>
      <c r="E113" s="90" t="s">
        <v>421</v>
      </c>
      <c r="F113" s="90">
        <v>1</v>
      </c>
      <c r="G113" s="90">
        <v>1</v>
      </c>
      <c r="I113" s="1" t="s">
        <v>20</v>
      </c>
      <c r="J113" s="55" t="s">
        <v>461</v>
      </c>
      <c r="K113" s="142"/>
      <c r="Q113" s="23">
        <f>+D115*10</f>
        <v>330</v>
      </c>
    </row>
    <row r="114" spans="2:17" x14ac:dyDescent="0.25">
      <c r="B114" s="92"/>
      <c r="C114" s="93"/>
      <c r="D114" s="84" t="s">
        <v>0</v>
      </c>
      <c r="E114" s="85" t="s">
        <v>1</v>
      </c>
      <c r="F114" s="86" t="s">
        <v>2</v>
      </c>
      <c r="G114" s="87" t="s">
        <v>3</v>
      </c>
      <c r="I114" s="25"/>
      <c r="J114" s="25"/>
      <c r="K114" s="25"/>
      <c r="Q114" s="23">
        <f>+E115*10</f>
        <v>490</v>
      </c>
    </row>
    <row r="115" spans="2:17" s="23" customFormat="1" x14ac:dyDescent="0.25">
      <c r="C115" s="24" t="s">
        <v>470</v>
      </c>
      <c r="D115" s="207">
        <f>COUNT(D20:D113)</f>
        <v>33</v>
      </c>
      <c r="E115" s="25">
        <f>COUNT(E20:E113)</f>
        <v>49</v>
      </c>
      <c r="F115" s="25">
        <f>COUNT(F20:F113)</f>
        <v>78</v>
      </c>
      <c r="G115" s="25">
        <f>COUNT(G20:G113)</f>
        <v>94</v>
      </c>
      <c r="H115" s="25"/>
      <c r="I115" s="25"/>
      <c r="Q115" s="23">
        <f>+F115*10</f>
        <v>780</v>
      </c>
    </row>
    <row r="116" spans="2:17" s="23" customFormat="1" x14ac:dyDescent="0.25">
      <c r="C116" s="24"/>
      <c r="D116" s="25"/>
      <c r="E116" s="25"/>
      <c r="F116" s="25"/>
      <c r="G116" s="25"/>
      <c r="H116" s="25"/>
      <c r="I116" s="25"/>
    </row>
    <row r="117" spans="2:17" s="23" customFormat="1" ht="16.5" x14ac:dyDescent="0.3">
      <c r="C117" s="24" t="s">
        <v>469</v>
      </c>
      <c r="D117" s="25"/>
      <c r="E117" s="25"/>
      <c r="F117" s="25"/>
      <c r="G117" s="25"/>
      <c r="H117" s="25"/>
      <c r="I117" s="94">
        <f>+COUNTIF(I20:I113,"SI")</f>
        <v>0</v>
      </c>
      <c r="Q117" s="23">
        <f>+G115*10</f>
        <v>940</v>
      </c>
    </row>
    <row r="118" spans="2:17" s="23" customFormat="1" ht="16.5" x14ac:dyDescent="0.25">
      <c r="C118" s="24" t="s">
        <v>8</v>
      </c>
      <c r="D118" s="25"/>
      <c r="E118" s="25"/>
      <c r="F118" s="25"/>
      <c r="G118" s="25"/>
      <c r="H118" s="25"/>
      <c r="I118" s="22">
        <v>94</v>
      </c>
    </row>
    <row r="119" spans="2:17" s="23" customFormat="1" ht="21" customHeight="1" x14ac:dyDescent="0.25">
      <c r="C119" s="24" t="s">
        <v>6</v>
      </c>
      <c r="D119" s="25"/>
      <c r="E119" s="25"/>
      <c r="F119" s="25"/>
      <c r="G119" s="25"/>
      <c r="H119" s="25"/>
      <c r="I119" s="124">
        <f>+I117/I118</f>
        <v>0</v>
      </c>
    </row>
    <row r="120" spans="2:17" s="23" customFormat="1" ht="6" customHeight="1" x14ac:dyDescent="0.25">
      <c r="D120" s="25"/>
      <c r="E120" s="25"/>
      <c r="F120" s="25"/>
      <c r="G120" s="25"/>
      <c r="H120" s="25"/>
      <c r="I120" s="25"/>
    </row>
    <row r="121" spans="2:17" s="23" customFormat="1" ht="31.5" x14ac:dyDescent="0.25">
      <c r="C121" s="122" t="s">
        <v>419</v>
      </c>
      <c r="D121" s="24"/>
      <c r="E121" s="24"/>
      <c r="F121" s="24"/>
      <c r="G121" s="24"/>
      <c r="H121" s="25"/>
      <c r="I121" s="123">
        <f>+COUNTIF(I20:I113,"Tiene, pero NC")</f>
        <v>0</v>
      </c>
    </row>
    <row r="122" spans="2:17" s="23" customFormat="1" ht="16.5" thickBot="1" x14ac:dyDescent="0.3">
      <c r="C122" s="24"/>
      <c r="D122" s="25"/>
      <c r="E122" s="25"/>
      <c r="F122" s="25"/>
      <c r="G122" s="25"/>
      <c r="H122" s="25"/>
      <c r="I122" s="25"/>
    </row>
    <row r="123" spans="2:17" s="23" customFormat="1" ht="16.5" customHeight="1" thickBot="1" x14ac:dyDescent="0.3">
      <c r="C123" s="96" t="s">
        <v>28</v>
      </c>
      <c r="D123" s="97"/>
      <c r="E123" s="97"/>
      <c r="F123" s="97"/>
      <c r="G123" s="97"/>
      <c r="H123" s="97"/>
      <c r="I123" s="98"/>
      <c r="J123" s="146" t="s">
        <v>462</v>
      </c>
    </row>
    <row r="124" spans="2:17" s="23" customFormat="1" x14ac:dyDescent="0.25">
      <c r="C124" s="247"/>
      <c r="D124" s="248"/>
      <c r="E124" s="248"/>
      <c r="F124" s="248"/>
      <c r="G124" s="248"/>
      <c r="H124" s="248"/>
      <c r="I124" s="249"/>
      <c r="J124" s="274"/>
    </row>
    <row r="125" spans="2:17" s="23" customFormat="1" x14ac:dyDescent="0.25">
      <c r="C125" s="250"/>
      <c r="D125" s="251"/>
      <c r="E125" s="251"/>
      <c r="F125" s="251"/>
      <c r="G125" s="251"/>
      <c r="H125" s="251"/>
      <c r="I125" s="252"/>
      <c r="J125" s="275"/>
    </row>
    <row r="126" spans="2:17" s="23" customFormat="1" x14ac:dyDescent="0.25">
      <c r="C126" s="250"/>
      <c r="D126" s="251"/>
      <c r="E126" s="251"/>
      <c r="F126" s="251"/>
      <c r="G126" s="251"/>
      <c r="H126" s="251"/>
      <c r="I126" s="252"/>
      <c r="J126" s="275"/>
    </row>
    <row r="127" spans="2:17" s="23" customFormat="1" x14ac:dyDescent="0.25">
      <c r="C127" s="250"/>
      <c r="D127" s="251"/>
      <c r="E127" s="251"/>
      <c r="F127" s="251"/>
      <c r="G127" s="251"/>
      <c r="H127" s="251"/>
      <c r="I127" s="252"/>
      <c r="J127" s="275"/>
    </row>
    <row r="128" spans="2:17" s="23" customFormat="1" x14ac:dyDescent="0.25">
      <c r="C128" s="250"/>
      <c r="D128" s="251"/>
      <c r="E128" s="251"/>
      <c r="F128" s="251"/>
      <c r="G128" s="251"/>
      <c r="H128" s="251"/>
      <c r="I128" s="252"/>
      <c r="J128" s="275"/>
    </row>
    <row r="129" spans="3:10" s="23" customFormat="1" ht="16.5" thickBot="1" x14ac:dyDescent="0.3">
      <c r="C129" s="253"/>
      <c r="D129" s="254"/>
      <c r="E129" s="254"/>
      <c r="F129" s="254"/>
      <c r="G129" s="254"/>
      <c r="H129" s="254"/>
      <c r="I129" s="255"/>
      <c r="J129" s="276"/>
    </row>
    <row r="130" spans="3:10" s="23" customFormat="1" x14ac:dyDescent="0.25">
      <c r="C130" s="24"/>
      <c r="D130" s="25"/>
      <c r="E130" s="25"/>
      <c r="F130" s="25"/>
      <c r="G130" s="25"/>
      <c r="H130" s="25"/>
      <c r="I130" s="25"/>
    </row>
    <row r="131" spans="3:10" s="23" customFormat="1" x14ac:dyDescent="0.25">
      <c r="C131" s="24"/>
      <c r="D131" s="25"/>
      <c r="E131" s="25"/>
      <c r="F131" s="25"/>
      <c r="G131" s="25"/>
      <c r="H131" s="25"/>
      <c r="I131" s="25"/>
    </row>
    <row r="132" spans="3:10" s="23" customFormat="1" x14ac:dyDescent="0.25">
      <c r="C132" s="24"/>
      <c r="D132" s="25"/>
      <c r="E132" s="25"/>
      <c r="F132" s="25"/>
      <c r="G132" s="25"/>
      <c r="H132" s="25"/>
      <c r="I132" s="25"/>
    </row>
    <row r="133" spans="3:10" s="23" customFormat="1" x14ac:dyDescent="0.25">
      <c r="C133" s="24"/>
      <c r="D133" s="25"/>
      <c r="E133" s="25"/>
      <c r="F133" s="25"/>
      <c r="G133" s="25"/>
      <c r="H133" s="25"/>
      <c r="I133" s="25"/>
    </row>
    <row r="134" spans="3:10" s="23" customFormat="1" x14ac:dyDescent="0.25">
      <c r="C134" s="24"/>
      <c r="D134" s="25"/>
      <c r="E134" s="25"/>
      <c r="F134" s="25"/>
      <c r="G134" s="25"/>
      <c r="H134" s="25"/>
      <c r="I134" s="25"/>
    </row>
    <row r="135" spans="3:10" s="23" customFormat="1" x14ac:dyDescent="0.25">
      <c r="C135" s="24"/>
      <c r="D135" s="25"/>
      <c r="E135" s="25"/>
      <c r="F135" s="25"/>
      <c r="G135" s="25"/>
      <c r="H135" s="25"/>
      <c r="I135" s="25"/>
    </row>
    <row r="136" spans="3:10" s="23" customFormat="1" x14ac:dyDescent="0.25">
      <c r="C136" s="24"/>
      <c r="D136" s="25"/>
      <c r="E136" s="25"/>
      <c r="F136" s="25"/>
      <c r="G136" s="25"/>
      <c r="H136" s="25"/>
      <c r="I136" s="25"/>
    </row>
    <row r="137" spans="3:10" s="23" customFormat="1" x14ac:dyDescent="0.25">
      <c r="C137" s="24"/>
      <c r="D137" s="25"/>
      <c r="E137" s="25"/>
      <c r="F137" s="25"/>
      <c r="G137" s="25"/>
      <c r="H137" s="25"/>
      <c r="I137" s="25"/>
    </row>
    <row r="138" spans="3:10" s="23" customFormat="1" x14ac:dyDescent="0.25">
      <c r="C138" s="24"/>
      <c r="D138" s="25"/>
      <c r="E138" s="25"/>
      <c r="F138" s="25"/>
      <c r="G138" s="25"/>
      <c r="H138" s="25"/>
      <c r="I138" s="25"/>
    </row>
    <row r="139" spans="3:10" s="23" customFormat="1" x14ac:dyDescent="0.25">
      <c r="C139" s="24"/>
      <c r="D139" s="25"/>
      <c r="E139" s="25"/>
      <c r="F139" s="25"/>
      <c r="G139" s="25"/>
      <c r="H139" s="25"/>
      <c r="I139" s="25"/>
    </row>
    <row r="140" spans="3:10" s="23" customFormat="1" x14ac:dyDescent="0.25">
      <c r="C140" s="24"/>
      <c r="D140" s="25"/>
      <c r="E140" s="25"/>
      <c r="F140" s="25"/>
      <c r="G140" s="25"/>
      <c r="H140" s="25"/>
      <c r="I140" s="25"/>
    </row>
    <row r="141" spans="3:10" s="23" customFormat="1" x14ac:dyDescent="0.25">
      <c r="C141" s="24"/>
      <c r="D141" s="25"/>
      <c r="E141" s="25"/>
      <c r="F141" s="25"/>
      <c r="G141" s="25"/>
      <c r="H141" s="25"/>
      <c r="I141" s="25"/>
    </row>
    <row r="142" spans="3:10" s="23" customFormat="1" x14ac:dyDescent="0.25">
      <c r="C142" s="24"/>
      <c r="D142" s="25"/>
      <c r="E142" s="25"/>
      <c r="F142" s="25"/>
      <c r="G142" s="25"/>
      <c r="H142" s="25"/>
      <c r="I142" s="25"/>
    </row>
    <row r="143" spans="3:10" s="23" customFormat="1" x14ac:dyDescent="0.25">
      <c r="C143" s="24"/>
      <c r="D143" s="25"/>
      <c r="E143" s="25"/>
      <c r="F143" s="25"/>
      <c r="G143" s="25"/>
      <c r="H143" s="25"/>
      <c r="I143" s="25"/>
    </row>
    <row r="144" spans="3:10" s="23" customFormat="1" x14ac:dyDescent="0.25">
      <c r="C144" s="24"/>
      <c r="D144" s="25"/>
      <c r="E144" s="25"/>
      <c r="F144" s="25"/>
      <c r="G144" s="25"/>
      <c r="H144" s="25"/>
      <c r="I144" s="25"/>
    </row>
    <row r="145" spans="3:9" s="23" customFormat="1" x14ac:dyDescent="0.25">
      <c r="C145" s="24"/>
      <c r="D145" s="25"/>
      <c r="E145" s="25"/>
      <c r="F145" s="25"/>
      <c r="G145" s="25"/>
      <c r="H145" s="25"/>
      <c r="I145" s="25"/>
    </row>
  </sheetData>
  <sheetProtection algorithmName="SHA-512" hashValue="m/kZBREDrxoaUsgyg9kehuzDwH+4OEb6l+p3UsD3f7Z0frSrFjD4EGDevSf7x2yEV+VgqF3iqaupAegHhM419A==" saltValue="1+sTHGSIyiYbkEpcY/GamA==" spinCount="100000" sheet="1" objects="1" scenarios="1"/>
  <mergeCells count="6">
    <mergeCell ref="I4:J4"/>
    <mergeCell ref="D18:G18"/>
    <mergeCell ref="B2:J2"/>
    <mergeCell ref="C124:I129"/>
    <mergeCell ref="B4:G16"/>
    <mergeCell ref="J124:J129"/>
  </mergeCells>
  <conditionalFormatting sqref="I119">
    <cfRule type="cellIs" dxfId="23" priority="3" operator="lessThan">
      <formula>0.5</formula>
    </cfRule>
    <cfRule type="cellIs" dxfId="22" priority="4" operator="greaterThan">
      <formula>0.8</formula>
    </cfRule>
  </conditionalFormatting>
  <conditionalFormatting sqref="D20:G113">
    <cfRule type="cellIs" dxfId="21" priority="1" operator="equal">
      <formula>"No"</formula>
    </cfRule>
  </conditionalFormatting>
  <dataValidations count="3">
    <dataValidation type="list" allowBlank="1" showInputMessage="1" showErrorMessage="1" sqref="I118">
      <formula1>$D$115:$G$115</formula1>
    </dataValidation>
    <dataValidation type="list" allowBlank="1" showInputMessage="1" showErrorMessage="1" sqref="I20:I113">
      <formula1>$N$20:$N$22</formula1>
    </dataValidation>
    <dataValidation type="list" allowBlank="1" showInputMessage="1" showErrorMessage="1" sqref="J20:J113">
      <formula1>$I$5:$I$16</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4"/>
  <sheetViews>
    <sheetView zoomScale="90" zoomScaleNormal="90" workbookViewId="0">
      <selection activeCell="K27" sqref="K27"/>
    </sheetView>
  </sheetViews>
  <sheetFormatPr baseColWidth="10" defaultRowHeight="15" x14ac:dyDescent="0.25"/>
  <cols>
    <col min="1" max="1" width="3.85546875" style="4" customWidth="1"/>
    <col min="2" max="2" width="7" style="4" customWidth="1"/>
    <col min="3" max="3" width="69.140625" style="4" customWidth="1"/>
    <col min="4" max="9" width="7.7109375" style="4" customWidth="1"/>
    <col min="10" max="10" width="12.85546875" style="4" customWidth="1"/>
    <col min="11" max="11" width="18.42578125" style="4" customWidth="1"/>
    <col min="12" max="12" width="37.28515625" style="4" customWidth="1"/>
    <col min="13" max="13" width="35.140625" style="4" customWidth="1"/>
    <col min="14" max="14" width="0" style="4" hidden="1" customWidth="1"/>
    <col min="15" max="15" width="11.42578125" style="4" hidden="1" customWidth="1"/>
    <col min="16" max="16" width="0" style="4" hidden="1" customWidth="1"/>
    <col min="17" max="16384" width="11.42578125" style="4"/>
  </cols>
  <sheetData>
    <row r="2" spans="2:15" ht="18.75" x14ac:dyDescent="0.3">
      <c r="B2" s="277" t="s">
        <v>47</v>
      </c>
      <c r="C2" s="277"/>
      <c r="D2" s="277"/>
      <c r="E2" s="277"/>
      <c r="F2" s="277"/>
      <c r="G2" s="277"/>
      <c r="H2" s="277"/>
      <c r="I2" s="277"/>
      <c r="J2" s="277"/>
      <c r="K2" s="277"/>
      <c r="L2" s="277"/>
    </row>
    <row r="4" spans="2:15" x14ac:dyDescent="0.25">
      <c r="B4" s="278" t="s">
        <v>476</v>
      </c>
      <c r="C4" s="279"/>
      <c r="D4" s="279"/>
      <c r="E4" s="279"/>
      <c r="F4" s="279"/>
      <c r="G4" s="279"/>
      <c r="H4" s="279"/>
      <c r="I4" s="279"/>
      <c r="J4" s="279"/>
      <c r="K4" s="279"/>
      <c r="L4" s="279"/>
    </row>
    <row r="5" spans="2:15" ht="81.75" customHeight="1" x14ac:dyDescent="0.25">
      <c r="B5" s="279"/>
      <c r="C5" s="279"/>
      <c r="D5" s="279"/>
      <c r="E5" s="279"/>
      <c r="F5" s="279"/>
      <c r="G5" s="279"/>
      <c r="H5" s="279"/>
      <c r="I5" s="279"/>
      <c r="J5" s="279"/>
      <c r="K5" s="279"/>
      <c r="L5" s="279"/>
    </row>
    <row r="6" spans="2:15" ht="20.25" customHeight="1" x14ac:dyDescent="0.25"/>
    <row r="7" spans="2:15" ht="62.25" customHeight="1" x14ac:dyDescent="0.25">
      <c r="B7" s="9" t="s">
        <v>30</v>
      </c>
      <c r="C7" s="9" t="s">
        <v>46</v>
      </c>
      <c r="D7" s="6" t="s">
        <v>0</v>
      </c>
      <c r="E7" s="6" t="s">
        <v>1</v>
      </c>
      <c r="F7" s="6" t="s">
        <v>2</v>
      </c>
      <c r="G7" s="6" t="s">
        <v>32</v>
      </c>
      <c r="H7" s="6" t="s">
        <v>3</v>
      </c>
      <c r="I7" s="6" t="s">
        <v>33</v>
      </c>
      <c r="J7" s="8" t="s">
        <v>472</v>
      </c>
      <c r="K7" s="8" t="s">
        <v>473</v>
      </c>
      <c r="L7" s="8" t="s">
        <v>49</v>
      </c>
      <c r="M7" s="8" t="s">
        <v>462</v>
      </c>
    </row>
    <row r="8" spans="2:15" ht="22.5" customHeight="1" x14ac:dyDescent="0.25">
      <c r="B8" s="7">
        <v>1</v>
      </c>
      <c r="C8" s="10" t="s">
        <v>34</v>
      </c>
      <c r="D8" s="11" t="s">
        <v>19</v>
      </c>
      <c r="E8" s="11" t="s">
        <v>19</v>
      </c>
      <c r="F8" s="11" t="s">
        <v>19</v>
      </c>
      <c r="G8" s="11" t="s">
        <v>19</v>
      </c>
      <c r="H8" s="11" t="s">
        <v>19</v>
      </c>
      <c r="I8" s="11" t="s">
        <v>19</v>
      </c>
      <c r="J8" s="1" t="s">
        <v>20</v>
      </c>
      <c r="K8" s="155"/>
      <c r="L8" s="16"/>
      <c r="M8" s="142"/>
      <c r="O8" s="4" t="s">
        <v>19</v>
      </c>
    </row>
    <row r="9" spans="2:15" ht="22.5" customHeight="1" x14ac:dyDescent="0.25">
      <c r="B9" s="7">
        <f>+B8+1</f>
        <v>2</v>
      </c>
      <c r="C9" s="10" t="s">
        <v>35</v>
      </c>
      <c r="D9" s="11" t="s">
        <v>19</v>
      </c>
      <c r="E9" s="11" t="s">
        <v>19</v>
      </c>
      <c r="F9" s="11" t="s">
        <v>19</v>
      </c>
      <c r="G9" s="11" t="s">
        <v>19</v>
      </c>
      <c r="H9" s="11" t="s">
        <v>19</v>
      </c>
      <c r="I9" s="11" t="s">
        <v>19</v>
      </c>
      <c r="J9" s="1" t="s">
        <v>20</v>
      </c>
      <c r="K9" s="155"/>
      <c r="L9" s="17"/>
      <c r="M9" s="142"/>
      <c r="O9" s="4" t="s">
        <v>20</v>
      </c>
    </row>
    <row r="10" spans="2:15" ht="22.5" customHeight="1" x14ac:dyDescent="0.25">
      <c r="B10" s="7">
        <f t="shared" ref="B10:B19" si="0">+B9+1</f>
        <v>3</v>
      </c>
      <c r="C10" s="10" t="s">
        <v>36</v>
      </c>
      <c r="D10" s="11" t="s">
        <v>19</v>
      </c>
      <c r="E10" s="11" t="s">
        <v>19</v>
      </c>
      <c r="F10" s="11" t="s">
        <v>19</v>
      </c>
      <c r="G10" s="11" t="s">
        <v>19</v>
      </c>
      <c r="H10" s="11" t="s">
        <v>19</v>
      </c>
      <c r="I10" s="11" t="s">
        <v>19</v>
      </c>
      <c r="J10" s="1" t="s">
        <v>20</v>
      </c>
      <c r="K10" s="155"/>
      <c r="L10" s="17"/>
      <c r="M10" s="142"/>
    </row>
    <row r="11" spans="2:15" ht="22.5" customHeight="1" x14ac:dyDescent="0.25">
      <c r="B11" s="7">
        <f t="shared" si="0"/>
        <v>4</v>
      </c>
      <c r="C11" s="10" t="s">
        <v>37</v>
      </c>
      <c r="D11" s="11" t="s">
        <v>19</v>
      </c>
      <c r="E11" s="11" t="s">
        <v>19</v>
      </c>
      <c r="F11" s="11" t="s">
        <v>19</v>
      </c>
      <c r="G11" s="11" t="s">
        <v>19</v>
      </c>
      <c r="H11" s="11" t="s">
        <v>19</v>
      </c>
      <c r="I11" s="11" t="s">
        <v>19</v>
      </c>
      <c r="J11" s="1" t="s">
        <v>20</v>
      </c>
      <c r="K11" s="155"/>
      <c r="L11" s="17"/>
      <c r="M11" s="142"/>
    </row>
    <row r="12" spans="2:15" ht="22.5" customHeight="1" x14ac:dyDescent="0.25">
      <c r="B12" s="7">
        <f t="shared" si="0"/>
        <v>5</v>
      </c>
      <c r="C12" s="10" t="s">
        <v>38</v>
      </c>
      <c r="D12" s="11" t="s">
        <v>19</v>
      </c>
      <c r="E12" s="11" t="s">
        <v>19</v>
      </c>
      <c r="F12" s="11" t="s">
        <v>19</v>
      </c>
      <c r="G12" s="11" t="s">
        <v>19</v>
      </c>
      <c r="H12" s="11" t="s">
        <v>19</v>
      </c>
      <c r="I12" s="11" t="s">
        <v>19</v>
      </c>
      <c r="J12" s="1" t="s">
        <v>20</v>
      </c>
      <c r="K12" s="155"/>
      <c r="L12" s="17"/>
      <c r="M12" s="142"/>
    </row>
    <row r="13" spans="2:15" ht="22.5" customHeight="1" x14ac:dyDescent="0.25">
      <c r="B13" s="7">
        <f t="shared" si="0"/>
        <v>6</v>
      </c>
      <c r="C13" s="10" t="s">
        <v>39</v>
      </c>
      <c r="D13" s="11" t="s">
        <v>19</v>
      </c>
      <c r="E13" s="11" t="s">
        <v>19</v>
      </c>
      <c r="F13" s="11" t="s">
        <v>19</v>
      </c>
      <c r="G13" s="11" t="s">
        <v>19</v>
      </c>
      <c r="H13" s="11" t="s">
        <v>19</v>
      </c>
      <c r="I13" s="11" t="s">
        <v>19</v>
      </c>
      <c r="J13" s="1" t="s">
        <v>20</v>
      </c>
      <c r="K13" s="155"/>
      <c r="L13" s="17"/>
      <c r="M13" s="142"/>
    </row>
    <row r="14" spans="2:15" ht="22.5" customHeight="1" x14ac:dyDescent="0.25">
      <c r="B14" s="7">
        <f t="shared" si="0"/>
        <v>7</v>
      </c>
      <c r="C14" s="10" t="s">
        <v>40</v>
      </c>
      <c r="D14" s="11" t="s">
        <v>19</v>
      </c>
      <c r="E14" s="11" t="s">
        <v>19</v>
      </c>
      <c r="F14" s="11" t="s">
        <v>19</v>
      </c>
      <c r="G14" s="11" t="s">
        <v>19</v>
      </c>
      <c r="H14" s="11" t="s">
        <v>19</v>
      </c>
      <c r="I14" s="11" t="s">
        <v>19</v>
      </c>
      <c r="J14" s="1" t="s">
        <v>20</v>
      </c>
      <c r="K14" s="155"/>
      <c r="L14" s="17"/>
      <c r="M14" s="142"/>
    </row>
    <row r="15" spans="2:15" ht="22.5" customHeight="1" x14ac:dyDescent="0.25">
      <c r="B15" s="7">
        <f t="shared" si="0"/>
        <v>8</v>
      </c>
      <c r="C15" s="10" t="s">
        <v>41</v>
      </c>
      <c r="D15" s="11" t="s">
        <v>19</v>
      </c>
      <c r="E15" s="11" t="s">
        <v>19</v>
      </c>
      <c r="F15" s="11" t="s">
        <v>19</v>
      </c>
      <c r="G15" s="11" t="s">
        <v>19</v>
      </c>
      <c r="H15" s="11" t="s">
        <v>19</v>
      </c>
      <c r="I15" s="11" t="s">
        <v>19</v>
      </c>
      <c r="J15" s="1" t="s">
        <v>20</v>
      </c>
      <c r="K15" s="155"/>
      <c r="L15" s="17"/>
      <c r="M15" s="142"/>
    </row>
    <row r="16" spans="2:15" ht="22.5" customHeight="1" x14ac:dyDescent="0.25">
      <c r="B16" s="7">
        <f t="shared" si="0"/>
        <v>9</v>
      </c>
      <c r="C16" s="10" t="s">
        <v>42</v>
      </c>
      <c r="D16" s="11" t="s">
        <v>19</v>
      </c>
      <c r="E16" s="11" t="s">
        <v>19</v>
      </c>
      <c r="F16" s="11" t="s">
        <v>19</v>
      </c>
      <c r="G16" s="11" t="s">
        <v>19</v>
      </c>
      <c r="H16" s="11" t="s">
        <v>19</v>
      </c>
      <c r="I16" s="11" t="s">
        <v>19</v>
      </c>
      <c r="J16" s="1" t="s">
        <v>20</v>
      </c>
      <c r="K16" s="155"/>
      <c r="L16" s="17"/>
      <c r="M16" s="142"/>
    </row>
    <row r="17" spans="2:13" ht="22.5" customHeight="1" x14ac:dyDescent="0.25">
      <c r="B17" s="7">
        <f t="shared" si="0"/>
        <v>10</v>
      </c>
      <c r="C17" s="10" t="s">
        <v>43</v>
      </c>
      <c r="D17" s="11" t="s">
        <v>19</v>
      </c>
      <c r="E17" s="11" t="s">
        <v>19</v>
      </c>
      <c r="F17" s="11" t="s">
        <v>19</v>
      </c>
      <c r="G17" s="11" t="s">
        <v>19</v>
      </c>
      <c r="H17" s="11" t="s">
        <v>19</v>
      </c>
      <c r="I17" s="11" t="s">
        <v>19</v>
      </c>
      <c r="J17" s="1" t="s">
        <v>20</v>
      </c>
      <c r="K17" s="155"/>
      <c r="L17" s="17"/>
      <c r="M17" s="142"/>
    </row>
    <row r="18" spans="2:13" ht="22.5" customHeight="1" x14ac:dyDescent="0.25">
      <c r="B18" s="7">
        <f t="shared" si="0"/>
        <v>11</v>
      </c>
      <c r="C18" s="10" t="s">
        <v>44</v>
      </c>
      <c r="D18" s="11" t="s">
        <v>19</v>
      </c>
      <c r="E18" s="11" t="s">
        <v>19</v>
      </c>
      <c r="F18" s="11" t="s">
        <v>19</v>
      </c>
      <c r="G18" s="11" t="s">
        <v>19</v>
      </c>
      <c r="H18" s="11" t="s">
        <v>19</v>
      </c>
      <c r="I18" s="11" t="s">
        <v>19</v>
      </c>
      <c r="J18" s="1" t="s">
        <v>20</v>
      </c>
      <c r="K18" s="155"/>
      <c r="L18" s="17"/>
      <c r="M18" s="142"/>
    </row>
    <row r="19" spans="2:13" ht="22.5" customHeight="1" x14ac:dyDescent="0.25">
      <c r="B19" s="7">
        <f t="shared" si="0"/>
        <v>12</v>
      </c>
      <c r="C19" s="10" t="s">
        <v>45</v>
      </c>
      <c r="D19" s="11" t="s">
        <v>4</v>
      </c>
      <c r="E19" s="11" t="s">
        <v>4</v>
      </c>
      <c r="F19" s="11" t="s">
        <v>19</v>
      </c>
      <c r="G19" s="11" t="s">
        <v>19</v>
      </c>
      <c r="H19" s="11" t="s">
        <v>19</v>
      </c>
      <c r="I19" s="11" t="s">
        <v>19</v>
      </c>
      <c r="J19" s="1" t="s">
        <v>20</v>
      </c>
      <c r="K19" s="155"/>
      <c r="L19" s="17"/>
      <c r="M19" s="142"/>
    </row>
    <row r="20" spans="2:13" ht="21" customHeight="1" x14ac:dyDescent="0.25">
      <c r="C20" s="21" t="s">
        <v>48</v>
      </c>
      <c r="D20" s="13">
        <v>11</v>
      </c>
      <c r="E20" s="13">
        <v>11</v>
      </c>
      <c r="F20" s="13">
        <v>12</v>
      </c>
      <c r="G20" s="13">
        <v>12</v>
      </c>
      <c r="H20" s="13">
        <v>12</v>
      </c>
      <c r="I20" s="13">
        <v>12</v>
      </c>
    </row>
    <row r="21" spans="2:13" ht="7.5" customHeight="1" x14ac:dyDescent="0.25"/>
    <row r="22" spans="2:13" x14ac:dyDescent="0.25">
      <c r="I22" s="14" t="s">
        <v>50</v>
      </c>
      <c r="J22" s="7">
        <f>+COUNTIF(J8:J19,"SI")</f>
        <v>0</v>
      </c>
    </row>
    <row r="23" spans="2:13" x14ac:dyDescent="0.25">
      <c r="I23" s="14" t="s">
        <v>51</v>
      </c>
      <c r="J23" s="18">
        <v>12</v>
      </c>
    </row>
    <row r="24" spans="2:13" x14ac:dyDescent="0.25">
      <c r="I24" s="14" t="s">
        <v>52</v>
      </c>
      <c r="J24" s="15">
        <f>+J22/J23</f>
        <v>0</v>
      </c>
    </row>
  </sheetData>
  <sheetProtection algorithmName="SHA-512" hashValue="1twsNZd/vvxwOY7bIO6KhRkQWXrePQspupgGoWZw9Yg6yYh9SJ0WRzALnKYmg/pSyDF6XtIeO+lMwY6IcVNS1A==" saltValue="VvZmyE8hkdQGW0j1fN9yXA==" spinCount="100000" sheet="1" objects="1" scenarios="1"/>
  <mergeCells count="2">
    <mergeCell ref="B2:L2"/>
    <mergeCell ref="B4:L5"/>
  </mergeCells>
  <conditionalFormatting sqref="D8:I18 F19:I19">
    <cfRule type="cellIs" dxfId="20" priority="3" operator="equal">
      <formula>"NC"</formula>
    </cfRule>
    <cfRule type="cellIs" dxfId="19" priority="4" operator="equal">
      <formula>"NO"</formula>
    </cfRule>
  </conditionalFormatting>
  <conditionalFormatting sqref="D19:E19">
    <cfRule type="cellIs" dxfId="18" priority="1" operator="equal">
      <formula>"NC"</formula>
    </cfRule>
  </conditionalFormatting>
  <dataValidations count="2">
    <dataValidation type="list" allowBlank="1" showInputMessage="1" showErrorMessage="1" sqref="J8:J19">
      <formula1>$O$8:$O$9</formula1>
    </dataValidation>
    <dataValidation type="list" allowBlank="1" showInputMessage="1" showErrorMessage="1" sqref="J23">
      <formula1>$E$20:$F$20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3"/>
  <sheetViews>
    <sheetView zoomScale="90" zoomScaleNormal="90" workbookViewId="0">
      <selection activeCell="I26" sqref="I26"/>
    </sheetView>
  </sheetViews>
  <sheetFormatPr baseColWidth="10" defaultRowHeight="15" x14ac:dyDescent="0.25"/>
  <cols>
    <col min="1" max="1" width="3.85546875" style="4" customWidth="1"/>
    <col min="2" max="2" width="7" style="4" customWidth="1"/>
    <col min="3" max="3" width="69.140625" style="4" customWidth="1"/>
    <col min="4" max="9" width="7.7109375" style="4" customWidth="1"/>
    <col min="10" max="10" width="28" style="4" customWidth="1"/>
    <col min="11" max="11" width="39.5703125" style="4" customWidth="1"/>
    <col min="12" max="12" width="54.140625" style="4" customWidth="1"/>
    <col min="13" max="13" width="11.42578125" style="4"/>
    <col min="14" max="14" width="11.42578125" style="4" hidden="1" customWidth="1"/>
    <col min="15" max="15" width="52" style="4" hidden="1" customWidth="1"/>
    <col min="16" max="16384" width="11.42578125" style="4"/>
  </cols>
  <sheetData>
    <row r="1" spans="2:14" ht="15.75" thickBot="1" x14ac:dyDescent="0.3"/>
    <row r="2" spans="2:14" ht="19.5" thickBot="1" x14ac:dyDescent="0.35">
      <c r="B2" s="233" t="s">
        <v>74</v>
      </c>
      <c r="C2" s="280"/>
      <c r="D2" s="280"/>
      <c r="E2" s="280"/>
      <c r="F2" s="280"/>
      <c r="G2" s="280"/>
      <c r="H2" s="280"/>
      <c r="I2" s="280"/>
      <c r="J2" s="280"/>
      <c r="K2" s="234"/>
    </row>
    <row r="4" spans="2:14" ht="34.5" customHeight="1" x14ac:dyDescent="0.25">
      <c r="B4" s="281" t="s">
        <v>512</v>
      </c>
      <c r="C4" s="282"/>
      <c r="D4" s="282"/>
      <c r="E4" s="282"/>
      <c r="F4" s="282"/>
      <c r="G4" s="282"/>
      <c r="H4" s="282"/>
      <c r="I4" s="282"/>
      <c r="J4" s="282"/>
      <c r="K4" s="282"/>
    </row>
    <row r="5" spans="2:14" ht="109.5" customHeight="1" x14ac:dyDescent="0.25">
      <c r="B5" s="282"/>
      <c r="C5" s="282"/>
      <c r="D5" s="282"/>
      <c r="E5" s="282"/>
      <c r="F5" s="282"/>
      <c r="G5" s="282"/>
      <c r="H5" s="282"/>
      <c r="I5" s="282"/>
      <c r="J5" s="282"/>
      <c r="K5" s="282"/>
    </row>
    <row r="6" spans="2:14" ht="20.25" customHeight="1" x14ac:dyDescent="0.25"/>
    <row r="7" spans="2:14" ht="33.75" customHeight="1" x14ac:dyDescent="0.25">
      <c r="B7" s="9" t="s">
        <v>30</v>
      </c>
      <c r="C7" s="149" t="s">
        <v>75</v>
      </c>
      <c r="D7" s="6" t="s">
        <v>0</v>
      </c>
      <c r="E7" s="6" t="s">
        <v>1</v>
      </c>
      <c r="F7" s="6" t="s">
        <v>2</v>
      </c>
      <c r="G7" s="6" t="s">
        <v>32</v>
      </c>
      <c r="H7" s="6" t="s">
        <v>3</v>
      </c>
      <c r="I7" s="6" t="s">
        <v>33</v>
      </c>
      <c r="J7" s="150" t="s">
        <v>475</v>
      </c>
      <c r="K7" s="8" t="s">
        <v>49</v>
      </c>
      <c r="L7" s="8" t="s">
        <v>462</v>
      </c>
    </row>
    <row r="8" spans="2:14" ht="52.5" customHeight="1" x14ac:dyDescent="0.25">
      <c r="B8" s="7">
        <v>1</v>
      </c>
      <c r="C8" s="10" t="s">
        <v>511</v>
      </c>
      <c r="D8" s="11" t="s">
        <v>19</v>
      </c>
      <c r="E8" s="11" t="s">
        <v>19</v>
      </c>
      <c r="F8" s="11" t="s">
        <v>19</v>
      </c>
      <c r="G8" s="11" t="s">
        <v>19</v>
      </c>
      <c r="H8" s="11" t="s">
        <v>19</v>
      </c>
      <c r="I8" s="11" t="s">
        <v>19</v>
      </c>
      <c r="J8" s="205" t="s">
        <v>20</v>
      </c>
      <c r="K8" s="16"/>
      <c r="L8" s="142"/>
      <c r="N8" s="4" t="s">
        <v>19</v>
      </c>
    </row>
    <row r="9" spans="2:14" ht="31.5" customHeight="1" x14ac:dyDescent="0.25">
      <c r="B9" s="7">
        <f>+B8+1</f>
        <v>2</v>
      </c>
      <c r="C9" s="19" t="s">
        <v>218</v>
      </c>
      <c r="D9" s="11" t="s">
        <v>19</v>
      </c>
      <c r="E9" s="11" t="s">
        <v>19</v>
      </c>
      <c r="F9" s="11" t="s">
        <v>19</v>
      </c>
      <c r="G9" s="11" t="s">
        <v>19</v>
      </c>
      <c r="H9" s="11" t="s">
        <v>19</v>
      </c>
      <c r="I9" s="11" t="s">
        <v>19</v>
      </c>
      <c r="J9" s="205" t="s">
        <v>20</v>
      </c>
      <c r="K9" s="17"/>
      <c r="L9" s="142"/>
      <c r="N9" s="4" t="s">
        <v>20</v>
      </c>
    </row>
    <row r="10" spans="2:14" ht="31.5" customHeight="1" x14ac:dyDescent="0.25">
      <c r="B10" s="7">
        <f t="shared" ref="B10:B25" si="0">+B9+1</f>
        <v>3</v>
      </c>
      <c r="C10" s="10" t="s">
        <v>219</v>
      </c>
      <c r="D10" s="11" t="s">
        <v>19</v>
      </c>
      <c r="E10" s="11" t="s">
        <v>19</v>
      </c>
      <c r="F10" s="11" t="s">
        <v>19</v>
      </c>
      <c r="G10" s="11" t="s">
        <v>19</v>
      </c>
      <c r="H10" s="11" t="s">
        <v>19</v>
      </c>
      <c r="I10" s="11" t="s">
        <v>19</v>
      </c>
      <c r="J10" s="205" t="s">
        <v>20</v>
      </c>
      <c r="K10" s="17"/>
      <c r="L10" s="142"/>
      <c r="N10" s="4" t="s">
        <v>510</v>
      </c>
    </row>
    <row r="11" spans="2:14" ht="31.5" customHeight="1" x14ac:dyDescent="0.25">
      <c r="B11" s="7">
        <f t="shared" si="0"/>
        <v>4</v>
      </c>
      <c r="C11" s="10" t="s">
        <v>220</v>
      </c>
      <c r="D11" s="11" t="s">
        <v>19</v>
      </c>
      <c r="E11" s="11" t="s">
        <v>19</v>
      </c>
      <c r="F11" s="11" t="s">
        <v>19</v>
      </c>
      <c r="G11" s="11" t="s">
        <v>19</v>
      </c>
      <c r="H11" s="11" t="s">
        <v>19</v>
      </c>
      <c r="I11" s="11" t="s">
        <v>19</v>
      </c>
      <c r="J11" s="205" t="s">
        <v>20</v>
      </c>
      <c r="K11" s="17"/>
      <c r="L11" s="142"/>
    </row>
    <row r="12" spans="2:14" ht="31.5" customHeight="1" x14ac:dyDescent="0.25">
      <c r="B12" s="7">
        <f t="shared" si="0"/>
        <v>5</v>
      </c>
      <c r="C12" s="10" t="s">
        <v>330</v>
      </c>
      <c r="D12" s="11" t="s">
        <v>19</v>
      </c>
      <c r="E12" s="11" t="s">
        <v>19</v>
      </c>
      <c r="F12" s="11" t="s">
        <v>19</v>
      </c>
      <c r="G12" s="11" t="s">
        <v>19</v>
      </c>
      <c r="H12" s="11" t="s">
        <v>19</v>
      </c>
      <c r="I12" s="11" t="s">
        <v>19</v>
      </c>
      <c r="J12" s="205" t="s">
        <v>20</v>
      </c>
      <c r="K12" s="17"/>
      <c r="L12" s="142"/>
    </row>
    <row r="13" spans="2:14" ht="22.5" customHeight="1" x14ac:dyDescent="0.25">
      <c r="B13" s="7">
        <f t="shared" si="0"/>
        <v>6</v>
      </c>
      <c r="C13" s="10" t="s">
        <v>410</v>
      </c>
      <c r="D13" s="11" t="s">
        <v>19</v>
      </c>
      <c r="E13" s="11" t="s">
        <v>20</v>
      </c>
      <c r="F13" s="11" t="s">
        <v>20</v>
      </c>
      <c r="G13" s="11" t="s">
        <v>20</v>
      </c>
      <c r="H13" s="11" t="s">
        <v>20</v>
      </c>
      <c r="I13" s="11" t="s">
        <v>20</v>
      </c>
      <c r="J13" s="205" t="s">
        <v>20</v>
      </c>
      <c r="K13" s="17"/>
      <c r="L13" s="142"/>
    </row>
    <row r="14" spans="2:14" ht="31.5" customHeight="1" x14ac:dyDescent="0.25">
      <c r="B14" s="7">
        <f t="shared" si="0"/>
        <v>7</v>
      </c>
      <c r="C14" s="10" t="s">
        <v>415</v>
      </c>
      <c r="D14" s="11" t="s">
        <v>19</v>
      </c>
      <c r="E14" s="11" t="s">
        <v>19</v>
      </c>
      <c r="F14" s="11" t="s">
        <v>20</v>
      </c>
      <c r="G14" s="11" t="s">
        <v>20</v>
      </c>
      <c r="H14" s="11" t="s">
        <v>20</v>
      </c>
      <c r="I14" s="11" t="s">
        <v>20</v>
      </c>
      <c r="J14" s="205" t="s">
        <v>20</v>
      </c>
      <c r="K14" s="17"/>
      <c r="L14" s="142"/>
    </row>
    <row r="15" spans="2:14" ht="22.5" customHeight="1" x14ac:dyDescent="0.25">
      <c r="B15" s="7">
        <f t="shared" si="0"/>
        <v>8</v>
      </c>
      <c r="C15" s="10" t="s">
        <v>329</v>
      </c>
      <c r="D15" s="11" t="s">
        <v>20</v>
      </c>
      <c r="E15" s="11" t="s">
        <v>19</v>
      </c>
      <c r="F15" s="11" t="s">
        <v>20</v>
      </c>
      <c r="G15" s="11" t="s">
        <v>20</v>
      </c>
      <c r="H15" s="11" t="s">
        <v>20</v>
      </c>
      <c r="I15" s="11" t="s">
        <v>20</v>
      </c>
      <c r="J15" s="205" t="s">
        <v>20</v>
      </c>
      <c r="K15" s="17"/>
      <c r="L15" s="142"/>
    </row>
    <row r="16" spans="2:14" ht="22.5" customHeight="1" x14ac:dyDescent="0.25">
      <c r="B16" s="7">
        <f t="shared" si="0"/>
        <v>9</v>
      </c>
      <c r="C16" s="10" t="s">
        <v>332</v>
      </c>
      <c r="D16" s="11" t="s">
        <v>20</v>
      </c>
      <c r="E16" s="11" t="s">
        <v>19</v>
      </c>
      <c r="F16" s="11" t="s">
        <v>20</v>
      </c>
      <c r="G16" s="11" t="s">
        <v>20</v>
      </c>
      <c r="H16" s="11" t="s">
        <v>20</v>
      </c>
      <c r="I16" s="11" t="s">
        <v>20</v>
      </c>
      <c r="J16" s="205" t="s">
        <v>20</v>
      </c>
      <c r="K16" s="17"/>
      <c r="L16" s="142"/>
    </row>
    <row r="17" spans="2:12" ht="33.75" customHeight="1" x14ac:dyDescent="0.25">
      <c r="B17" s="7">
        <f t="shared" si="0"/>
        <v>10</v>
      </c>
      <c r="C17" s="10" t="s">
        <v>411</v>
      </c>
      <c r="D17" s="11" t="s">
        <v>20</v>
      </c>
      <c r="E17" s="11" t="s">
        <v>20</v>
      </c>
      <c r="F17" s="11" t="s">
        <v>19</v>
      </c>
      <c r="G17" s="11" t="s">
        <v>19</v>
      </c>
      <c r="H17" s="11" t="s">
        <v>20</v>
      </c>
      <c r="I17" s="11" t="s">
        <v>20</v>
      </c>
      <c r="J17" s="205" t="s">
        <v>20</v>
      </c>
      <c r="K17" s="17"/>
      <c r="L17" s="142"/>
    </row>
    <row r="18" spans="2:12" ht="22.5" customHeight="1" x14ac:dyDescent="0.25">
      <c r="B18" s="7">
        <f t="shared" si="0"/>
        <v>11</v>
      </c>
      <c r="C18" s="10" t="s">
        <v>413</v>
      </c>
      <c r="D18" s="11" t="s">
        <v>20</v>
      </c>
      <c r="E18" s="11" t="s">
        <v>20</v>
      </c>
      <c r="F18" s="11" t="s">
        <v>19</v>
      </c>
      <c r="G18" s="11" t="s">
        <v>19</v>
      </c>
      <c r="H18" s="11" t="s">
        <v>20</v>
      </c>
      <c r="I18" s="11" t="s">
        <v>20</v>
      </c>
      <c r="J18" s="205" t="s">
        <v>20</v>
      </c>
      <c r="K18" s="17"/>
      <c r="L18" s="142"/>
    </row>
    <row r="19" spans="2:12" ht="22.5" customHeight="1" x14ac:dyDescent="0.25">
      <c r="B19" s="7">
        <f t="shared" si="0"/>
        <v>12</v>
      </c>
      <c r="C19" s="10" t="s">
        <v>416</v>
      </c>
      <c r="D19" s="11" t="s">
        <v>20</v>
      </c>
      <c r="E19" s="11" t="s">
        <v>20</v>
      </c>
      <c r="F19" s="11" t="s">
        <v>19</v>
      </c>
      <c r="G19" s="11" t="s">
        <v>19</v>
      </c>
      <c r="H19" s="11" t="s">
        <v>20</v>
      </c>
      <c r="I19" s="11" t="s">
        <v>20</v>
      </c>
      <c r="J19" s="205" t="s">
        <v>20</v>
      </c>
      <c r="K19" s="17"/>
      <c r="L19" s="142"/>
    </row>
    <row r="20" spans="2:12" ht="31.5" customHeight="1" x14ac:dyDescent="0.25">
      <c r="B20" s="7">
        <f t="shared" si="0"/>
        <v>13</v>
      </c>
      <c r="C20" s="10" t="s">
        <v>412</v>
      </c>
      <c r="D20" s="11" t="s">
        <v>20</v>
      </c>
      <c r="E20" s="11" t="s">
        <v>20</v>
      </c>
      <c r="F20" s="11" t="s">
        <v>20</v>
      </c>
      <c r="G20" s="11" t="s">
        <v>20</v>
      </c>
      <c r="H20" s="11" t="s">
        <v>19</v>
      </c>
      <c r="I20" s="11" t="s">
        <v>19</v>
      </c>
      <c r="J20" s="205" t="s">
        <v>20</v>
      </c>
      <c r="K20" s="17"/>
      <c r="L20" s="142"/>
    </row>
    <row r="21" spans="2:12" ht="31.5" customHeight="1" x14ac:dyDescent="0.25">
      <c r="B21" s="7">
        <f t="shared" si="0"/>
        <v>14</v>
      </c>
      <c r="C21" s="10" t="s">
        <v>331</v>
      </c>
      <c r="D21" s="11" t="s">
        <v>20</v>
      </c>
      <c r="E21" s="11" t="s">
        <v>20</v>
      </c>
      <c r="F21" s="11" t="s">
        <v>20</v>
      </c>
      <c r="G21" s="11" t="s">
        <v>20</v>
      </c>
      <c r="H21" s="11" t="s">
        <v>19</v>
      </c>
      <c r="I21" s="11" t="s">
        <v>19</v>
      </c>
      <c r="J21" s="205" t="s">
        <v>20</v>
      </c>
      <c r="K21" s="17"/>
      <c r="L21" s="142"/>
    </row>
    <row r="22" spans="2:12" ht="31.5" customHeight="1" x14ac:dyDescent="0.25">
      <c r="B22" s="7">
        <f t="shared" si="0"/>
        <v>15</v>
      </c>
      <c r="C22" s="10" t="s">
        <v>414</v>
      </c>
      <c r="D22" s="11" t="s">
        <v>20</v>
      </c>
      <c r="E22" s="11" t="s">
        <v>20</v>
      </c>
      <c r="F22" s="11" t="s">
        <v>20</v>
      </c>
      <c r="G22" s="11" t="s">
        <v>20</v>
      </c>
      <c r="H22" s="11" t="s">
        <v>19</v>
      </c>
      <c r="I22" s="11" t="s">
        <v>19</v>
      </c>
      <c r="J22" s="205" t="s">
        <v>20</v>
      </c>
      <c r="K22" s="17"/>
      <c r="L22" s="142"/>
    </row>
    <row r="23" spans="2:12" ht="31.5" customHeight="1" x14ac:dyDescent="0.25">
      <c r="B23" s="7">
        <f t="shared" si="0"/>
        <v>16</v>
      </c>
      <c r="C23" s="10" t="s">
        <v>417</v>
      </c>
      <c r="D23" s="11" t="s">
        <v>20</v>
      </c>
      <c r="E23" s="11" t="s">
        <v>20</v>
      </c>
      <c r="F23" s="11" t="s">
        <v>20</v>
      </c>
      <c r="G23" s="11" t="s">
        <v>20</v>
      </c>
      <c r="H23" s="11" t="s">
        <v>19</v>
      </c>
      <c r="I23" s="11" t="s">
        <v>19</v>
      </c>
      <c r="J23" s="205" t="s">
        <v>20</v>
      </c>
      <c r="K23" s="17"/>
      <c r="L23" s="142"/>
    </row>
    <row r="24" spans="2:12" ht="31.5" customHeight="1" x14ac:dyDescent="0.25">
      <c r="B24" s="7">
        <f t="shared" si="0"/>
        <v>17</v>
      </c>
      <c r="C24" s="10" t="s">
        <v>515</v>
      </c>
      <c r="D24" s="11" t="s">
        <v>20</v>
      </c>
      <c r="E24" s="11" t="s">
        <v>20</v>
      </c>
      <c r="F24" s="11" t="s">
        <v>20</v>
      </c>
      <c r="G24" s="11" t="s">
        <v>20</v>
      </c>
      <c r="H24" s="11" t="s">
        <v>19</v>
      </c>
      <c r="I24" s="11" t="s">
        <v>19</v>
      </c>
      <c r="J24" s="205" t="s">
        <v>20</v>
      </c>
      <c r="K24" s="17"/>
      <c r="L24" s="142"/>
    </row>
    <row r="25" spans="2:12" ht="31.5" customHeight="1" x14ac:dyDescent="0.25">
      <c r="B25" s="7">
        <f t="shared" si="0"/>
        <v>18</v>
      </c>
      <c r="C25" s="10" t="s">
        <v>516</v>
      </c>
      <c r="D25" s="11" t="s">
        <v>20</v>
      </c>
      <c r="E25" s="11" t="s">
        <v>20</v>
      </c>
      <c r="F25" s="11" t="s">
        <v>20</v>
      </c>
      <c r="G25" s="11" t="s">
        <v>20</v>
      </c>
      <c r="H25" s="11" t="s">
        <v>19</v>
      </c>
      <c r="I25" s="11" t="s">
        <v>19</v>
      </c>
      <c r="J25" s="205" t="s">
        <v>20</v>
      </c>
      <c r="K25" s="17"/>
      <c r="L25" s="142"/>
    </row>
    <row r="26" spans="2:12" ht="25.5" customHeight="1" x14ac:dyDescent="0.25">
      <c r="C26" s="21" t="s">
        <v>48</v>
      </c>
      <c r="D26" s="13">
        <f>+COUNTIF(D8:D25,"SI")</f>
        <v>7</v>
      </c>
      <c r="E26" s="13">
        <f>+COUNTIF(E8:E25,"SI")</f>
        <v>8</v>
      </c>
      <c r="F26" s="13">
        <f t="shared" ref="F26:I26" si="1">+COUNTIF(F8:F25,"SI")</f>
        <v>8</v>
      </c>
      <c r="G26" s="13">
        <f t="shared" si="1"/>
        <v>8</v>
      </c>
      <c r="H26" s="13">
        <f t="shared" si="1"/>
        <v>11</v>
      </c>
      <c r="I26" s="13">
        <f t="shared" si="1"/>
        <v>11</v>
      </c>
    </row>
    <row r="27" spans="2:12" ht="27" customHeight="1" x14ac:dyDescent="0.25">
      <c r="D27" s="6" t="s">
        <v>0</v>
      </c>
      <c r="E27" s="6" t="s">
        <v>1</v>
      </c>
      <c r="F27" s="6" t="s">
        <v>2</v>
      </c>
      <c r="G27" s="6" t="s">
        <v>32</v>
      </c>
      <c r="H27" s="6" t="s">
        <v>3</v>
      </c>
      <c r="I27" s="6" t="s">
        <v>33</v>
      </c>
    </row>
    <row r="28" spans="2:12" ht="7.5" customHeight="1" x14ac:dyDescent="0.25"/>
    <row r="29" spans="2:12" x14ac:dyDescent="0.25">
      <c r="I29" s="14" t="s">
        <v>492</v>
      </c>
      <c r="J29" s="7">
        <f>+COUNTIF(J8:J25,"SI")</f>
        <v>0</v>
      </c>
    </row>
    <row r="30" spans="2:12" x14ac:dyDescent="0.25">
      <c r="I30" s="14" t="s">
        <v>493</v>
      </c>
      <c r="J30" s="18">
        <v>11</v>
      </c>
    </row>
    <row r="31" spans="2:12" x14ac:dyDescent="0.25">
      <c r="I31" s="14" t="s">
        <v>494</v>
      </c>
      <c r="J31" s="15">
        <f>+J29/J30</f>
        <v>0</v>
      </c>
    </row>
    <row r="33" spans="5:10" ht="15.75" x14ac:dyDescent="0.25">
      <c r="E33" s="24"/>
      <c r="F33" s="24"/>
      <c r="G33" s="24"/>
      <c r="H33" s="24"/>
      <c r="I33" s="148" t="s">
        <v>474</v>
      </c>
      <c r="J33" s="123">
        <f>+COUNTIF(J8:J25,"Cumple, pero no corresponde con su categoría")</f>
        <v>0</v>
      </c>
    </row>
  </sheetData>
  <sheetProtection algorithmName="SHA-512" hashValue="IYb31r+Oz+4cjNTWAIm+Vveoi+n/jrzvt0hKLC0JDM/OoDAT5ZLb3deVrzcvo7uZHkH3KtN7q8agvNqBTJvwLg==" saltValue="n+RUQYkOHnT4POWV8S8qxw==" spinCount="100000" sheet="1" objects="1" scenarios="1"/>
  <mergeCells count="2">
    <mergeCell ref="B2:K2"/>
    <mergeCell ref="B4:K5"/>
  </mergeCells>
  <conditionalFormatting sqref="D8:I25">
    <cfRule type="cellIs" dxfId="17" priority="1" operator="equal">
      <formula>"NO"</formula>
    </cfRule>
  </conditionalFormatting>
  <dataValidations count="2">
    <dataValidation type="list" allowBlank="1" showInputMessage="1" showErrorMessage="1" sqref="J30">
      <formula1>$D$26:$H$26</formula1>
    </dataValidation>
    <dataValidation type="list" allowBlank="1" showInputMessage="1" showErrorMessage="1" sqref="J8:J25">
      <formula1>$N$8:$N$10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9"/>
  <sheetViews>
    <sheetView workbookViewId="0">
      <selection activeCell="L19" sqref="L19"/>
    </sheetView>
  </sheetViews>
  <sheetFormatPr baseColWidth="10" defaultRowHeight="15" x14ac:dyDescent="0.25"/>
  <cols>
    <col min="1" max="1" width="11.42578125" style="4"/>
    <col min="2" max="2" width="4.85546875" style="106" customWidth="1"/>
    <col min="3" max="3" width="44.28515625" customWidth="1"/>
    <col min="4" max="4" width="6.42578125" customWidth="1"/>
    <col min="5" max="5" width="6.5703125" customWidth="1"/>
    <col min="6" max="6" width="7" customWidth="1"/>
    <col min="7" max="7" width="6.7109375" customWidth="1"/>
    <col min="8" max="8" width="1.7109375" customWidth="1"/>
    <col min="9" max="9" width="20.140625" customWidth="1"/>
    <col min="10" max="10" width="8.42578125" customWidth="1"/>
    <col min="11" max="11" width="54.28515625" customWidth="1"/>
    <col min="12" max="12" width="35.7109375" style="4" customWidth="1"/>
    <col min="13" max="13" width="11.42578125" style="4"/>
    <col min="14" max="14" width="11.42578125" style="4" hidden="1" customWidth="1"/>
    <col min="15" max="15" width="11.42578125" style="4"/>
    <col min="16" max="19" width="0" style="4" hidden="1" customWidth="1"/>
    <col min="20" max="28" width="11.42578125" style="4"/>
  </cols>
  <sheetData>
    <row r="1" spans="2:14" s="23" customFormat="1" ht="16.5" thickBot="1" x14ac:dyDescent="0.3">
      <c r="C1" s="24"/>
      <c r="D1" s="24"/>
      <c r="E1" s="25"/>
    </row>
    <row r="2" spans="2:14" s="23" customFormat="1" ht="16.5" thickBot="1" x14ac:dyDescent="0.3">
      <c r="B2" s="262" t="s">
        <v>334</v>
      </c>
      <c r="C2" s="263"/>
      <c r="D2" s="263"/>
      <c r="E2" s="263"/>
      <c r="F2" s="263"/>
      <c r="G2" s="263"/>
      <c r="H2" s="263"/>
      <c r="I2" s="263"/>
      <c r="J2" s="263"/>
      <c r="K2" s="264"/>
    </row>
    <row r="3" spans="2:14" s="4" customFormat="1" ht="15.75" thickBot="1" x14ac:dyDescent="0.3"/>
    <row r="4" spans="2:14" s="4" customFormat="1" ht="15.75" customHeight="1" x14ac:dyDescent="0.25">
      <c r="B4" s="238" t="s">
        <v>483</v>
      </c>
      <c r="C4" s="239"/>
      <c r="D4" s="239"/>
      <c r="E4" s="239"/>
      <c r="F4" s="239"/>
      <c r="G4" s="240"/>
      <c r="I4" s="283" t="s">
        <v>5</v>
      </c>
      <c r="J4" s="284"/>
      <c r="K4" s="285"/>
      <c r="N4" s="59" t="s">
        <v>19</v>
      </c>
    </row>
    <row r="5" spans="2:14" s="4" customFormat="1" ht="15" customHeight="1" x14ac:dyDescent="0.25">
      <c r="B5" s="241"/>
      <c r="C5" s="242"/>
      <c r="D5" s="242"/>
      <c r="E5" s="242"/>
      <c r="F5" s="242"/>
      <c r="G5" s="243"/>
      <c r="I5" s="153" t="s">
        <v>482</v>
      </c>
      <c r="J5" s="208"/>
      <c r="K5" s="42"/>
      <c r="N5" s="59" t="s">
        <v>20</v>
      </c>
    </row>
    <row r="6" spans="2:14" s="4" customFormat="1" ht="15" customHeight="1" x14ac:dyDescent="0.25">
      <c r="B6" s="241"/>
      <c r="C6" s="242"/>
      <c r="D6" s="242"/>
      <c r="E6" s="242"/>
      <c r="F6" s="242"/>
      <c r="G6" s="243"/>
      <c r="I6" s="151" t="s">
        <v>479</v>
      </c>
      <c r="J6" s="209"/>
      <c r="K6" s="152"/>
      <c r="N6" s="59" t="s">
        <v>477</v>
      </c>
    </row>
    <row r="7" spans="2:14" s="4" customFormat="1" ht="15" customHeight="1" x14ac:dyDescent="0.25">
      <c r="B7" s="241"/>
      <c r="C7" s="242"/>
      <c r="D7" s="242"/>
      <c r="E7" s="242"/>
      <c r="F7" s="242"/>
      <c r="G7" s="243"/>
      <c r="I7" s="34" t="s">
        <v>480</v>
      </c>
      <c r="J7" s="210"/>
      <c r="K7" s="42"/>
      <c r="N7" s="59"/>
    </row>
    <row r="8" spans="2:14" s="4" customFormat="1" ht="15" customHeight="1" x14ac:dyDescent="0.25">
      <c r="B8" s="241"/>
      <c r="C8" s="242"/>
      <c r="D8" s="242"/>
      <c r="E8" s="242"/>
      <c r="F8" s="242"/>
      <c r="G8" s="243"/>
      <c r="I8" s="34" t="s">
        <v>481</v>
      </c>
      <c r="J8" s="210"/>
      <c r="K8" s="42"/>
      <c r="N8" s="59"/>
    </row>
    <row r="9" spans="2:14" s="4" customFormat="1" ht="15" customHeight="1" x14ac:dyDescent="0.25">
      <c r="B9" s="241"/>
      <c r="C9" s="242"/>
      <c r="D9" s="242"/>
      <c r="E9" s="242"/>
      <c r="F9" s="242"/>
      <c r="G9" s="243"/>
      <c r="I9" s="34" t="s">
        <v>478</v>
      </c>
      <c r="J9" s="210"/>
      <c r="K9" s="42"/>
    </row>
    <row r="10" spans="2:14" s="4" customFormat="1" ht="15" customHeight="1" x14ac:dyDescent="0.25">
      <c r="B10" s="241"/>
      <c r="C10" s="242"/>
      <c r="D10" s="242"/>
      <c r="E10" s="242"/>
      <c r="F10" s="242"/>
      <c r="G10" s="243"/>
    </row>
    <row r="11" spans="2:14" s="4" customFormat="1" ht="15" customHeight="1" x14ac:dyDescent="0.25">
      <c r="B11" s="241"/>
      <c r="C11" s="242"/>
      <c r="D11" s="242"/>
      <c r="E11" s="242"/>
      <c r="F11" s="242"/>
      <c r="G11" s="243"/>
    </row>
    <row r="12" spans="2:14" s="4" customFormat="1" ht="15" customHeight="1" x14ac:dyDescent="0.25">
      <c r="B12" s="241"/>
      <c r="C12" s="242"/>
      <c r="D12" s="242"/>
      <c r="E12" s="242"/>
      <c r="F12" s="242"/>
      <c r="G12" s="243"/>
    </row>
    <row r="13" spans="2:14" s="4" customFormat="1" ht="15" customHeight="1" x14ac:dyDescent="0.25">
      <c r="B13" s="241"/>
      <c r="C13" s="242"/>
      <c r="D13" s="242"/>
      <c r="E13" s="242"/>
      <c r="F13" s="242"/>
      <c r="G13" s="243"/>
    </row>
    <row r="14" spans="2:14" s="4" customFormat="1" ht="15" customHeight="1" x14ac:dyDescent="0.25">
      <c r="B14" s="241"/>
      <c r="C14" s="242"/>
      <c r="D14" s="242"/>
      <c r="E14" s="242"/>
      <c r="F14" s="242"/>
      <c r="G14" s="243"/>
    </row>
    <row r="15" spans="2:14" s="4" customFormat="1" ht="42" customHeight="1" x14ac:dyDescent="0.25">
      <c r="B15" s="241"/>
      <c r="C15" s="242"/>
      <c r="D15" s="242"/>
      <c r="E15" s="242"/>
      <c r="F15" s="242"/>
      <c r="G15" s="243"/>
    </row>
    <row r="16" spans="2:14" s="23" customFormat="1" ht="103.5" customHeight="1" thickBot="1" x14ac:dyDescent="0.3">
      <c r="B16" s="244"/>
      <c r="C16" s="245"/>
      <c r="D16" s="245"/>
      <c r="E16" s="245"/>
      <c r="F16" s="245"/>
      <c r="G16" s="246"/>
    </row>
    <row r="17" spans="2:12" s="23" customFormat="1" ht="15.75" x14ac:dyDescent="0.25">
      <c r="C17" s="24"/>
      <c r="D17" s="24"/>
      <c r="E17" s="25"/>
    </row>
    <row r="18" spans="2:12" ht="58.5" customHeight="1" x14ac:dyDescent="0.25">
      <c r="B18" s="99"/>
      <c r="C18" s="80"/>
      <c r="D18" s="261" t="s">
        <v>335</v>
      </c>
      <c r="E18" s="261"/>
      <c r="F18" s="261"/>
      <c r="G18" s="261"/>
      <c r="I18" s="81" t="s">
        <v>333</v>
      </c>
      <c r="J18" s="211" t="s">
        <v>522</v>
      </c>
      <c r="K18" s="143" t="s">
        <v>49</v>
      </c>
      <c r="L18" s="82" t="s">
        <v>462</v>
      </c>
    </row>
    <row r="19" spans="2:12" ht="15.75" x14ac:dyDescent="0.25">
      <c r="B19" s="26" t="s">
        <v>30</v>
      </c>
      <c r="C19" s="54" t="s">
        <v>223</v>
      </c>
      <c r="D19" s="84" t="s">
        <v>0</v>
      </c>
      <c r="E19" s="85" t="s">
        <v>1</v>
      </c>
      <c r="F19" s="212" t="s">
        <v>2</v>
      </c>
      <c r="G19" s="87" t="s">
        <v>3</v>
      </c>
      <c r="I19" s="88"/>
      <c r="J19" s="144"/>
      <c r="K19" s="144"/>
      <c r="L19" s="88"/>
    </row>
    <row r="20" spans="2:12" ht="30.75" customHeight="1" x14ac:dyDescent="0.25">
      <c r="B20" s="3">
        <v>1</v>
      </c>
      <c r="C20" s="100" t="s">
        <v>225</v>
      </c>
      <c r="D20" s="101">
        <v>6</v>
      </c>
      <c r="E20" s="101">
        <v>6</v>
      </c>
      <c r="F20" s="101">
        <v>6</v>
      </c>
      <c r="G20" s="102">
        <v>10</v>
      </c>
      <c r="I20" s="2" t="s">
        <v>20</v>
      </c>
      <c r="J20" s="2"/>
      <c r="K20" s="55" t="s">
        <v>482</v>
      </c>
      <c r="L20" s="145"/>
    </row>
    <row r="21" spans="2:12" ht="30.75" customHeight="1" x14ac:dyDescent="0.25">
      <c r="B21" s="3">
        <f>+B20+1</f>
        <v>2</v>
      </c>
      <c r="C21" s="103" t="s">
        <v>227</v>
      </c>
      <c r="D21" s="102">
        <v>12</v>
      </c>
      <c r="E21" s="102">
        <v>12</v>
      </c>
      <c r="F21" s="102">
        <v>24</v>
      </c>
      <c r="G21" s="101">
        <v>70</v>
      </c>
      <c r="I21" s="2" t="s">
        <v>20</v>
      </c>
      <c r="J21" s="2"/>
      <c r="K21" s="55" t="s">
        <v>482</v>
      </c>
      <c r="L21" s="142"/>
    </row>
    <row r="22" spans="2:12" ht="30.75" customHeight="1" x14ac:dyDescent="0.25">
      <c r="B22" s="3">
        <f t="shared" ref="B22:B52" si="0">+B21+1</f>
        <v>3</v>
      </c>
      <c r="C22" s="103" t="s">
        <v>228</v>
      </c>
      <c r="D22" s="102">
        <v>12</v>
      </c>
      <c r="E22" s="102">
        <v>12</v>
      </c>
      <c r="F22" s="102">
        <v>12</v>
      </c>
      <c r="G22" s="101">
        <v>15</v>
      </c>
      <c r="I22" s="2" t="s">
        <v>20</v>
      </c>
      <c r="J22" s="2"/>
      <c r="K22" s="55" t="s">
        <v>482</v>
      </c>
      <c r="L22" s="142"/>
    </row>
    <row r="23" spans="2:12" ht="30.75" customHeight="1" x14ac:dyDescent="0.25">
      <c r="B23" s="3">
        <f t="shared" si="0"/>
        <v>4</v>
      </c>
      <c r="C23" s="103" t="s">
        <v>240</v>
      </c>
      <c r="D23" s="101">
        <v>6</v>
      </c>
      <c r="E23" s="101">
        <v>6</v>
      </c>
      <c r="F23" s="101">
        <v>6</v>
      </c>
      <c r="G23" s="101">
        <v>6</v>
      </c>
      <c r="I23" s="2" t="s">
        <v>20</v>
      </c>
      <c r="J23" s="2"/>
      <c r="K23" s="55" t="s">
        <v>482</v>
      </c>
      <c r="L23" s="142"/>
    </row>
    <row r="24" spans="2:12" ht="30.75" customHeight="1" x14ac:dyDescent="0.25">
      <c r="B24" s="3">
        <f t="shared" si="0"/>
        <v>5</v>
      </c>
      <c r="C24" s="103" t="s">
        <v>241</v>
      </c>
      <c r="D24" s="101">
        <v>12</v>
      </c>
      <c r="E24" s="101">
        <v>12</v>
      </c>
      <c r="F24" s="101">
        <v>12</v>
      </c>
      <c r="G24" s="101">
        <v>12</v>
      </c>
      <c r="I24" s="2" t="s">
        <v>20</v>
      </c>
      <c r="J24" s="2"/>
      <c r="K24" s="55" t="s">
        <v>482</v>
      </c>
      <c r="L24" s="142"/>
    </row>
    <row r="25" spans="2:12" ht="30.75" customHeight="1" x14ac:dyDescent="0.25">
      <c r="B25" s="3">
        <f t="shared" si="0"/>
        <v>6</v>
      </c>
      <c r="C25" s="103" t="s">
        <v>242</v>
      </c>
      <c r="D25" s="101">
        <v>6</v>
      </c>
      <c r="E25" s="101">
        <v>6</v>
      </c>
      <c r="F25" s="101">
        <v>10</v>
      </c>
      <c r="G25" s="101">
        <v>10</v>
      </c>
      <c r="I25" s="2" t="s">
        <v>20</v>
      </c>
      <c r="J25" s="2"/>
      <c r="K25" s="55" t="s">
        <v>482</v>
      </c>
      <c r="L25" s="142"/>
    </row>
    <row r="26" spans="2:12" ht="30.75" customHeight="1" x14ac:dyDescent="0.25">
      <c r="B26" s="3">
        <f t="shared" si="0"/>
        <v>7</v>
      </c>
      <c r="C26" s="103" t="s">
        <v>251</v>
      </c>
      <c r="D26" s="101">
        <v>10</v>
      </c>
      <c r="E26" s="101">
        <v>10</v>
      </c>
      <c r="F26" s="101">
        <v>10</v>
      </c>
      <c r="G26" s="101">
        <v>15</v>
      </c>
      <c r="I26" s="2" t="s">
        <v>20</v>
      </c>
      <c r="J26" s="2"/>
      <c r="K26" s="55" t="s">
        <v>482</v>
      </c>
      <c r="L26" s="142"/>
    </row>
    <row r="27" spans="2:12" ht="30.75" customHeight="1" x14ac:dyDescent="0.25">
      <c r="B27" s="3">
        <f t="shared" si="0"/>
        <v>8</v>
      </c>
      <c r="C27" s="103" t="s">
        <v>237</v>
      </c>
      <c r="D27" s="101">
        <v>20</v>
      </c>
      <c r="E27" s="101">
        <v>50</v>
      </c>
      <c r="F27" s="101" t="s">
        <v>421</v>
      </c>
      <c r="G27" s="101" t="s">
        <v>421</v>
      </c>
      <c r="I27" s="2" t="s">
        <v>20</v>
      </c>
      <c r="J27" s="2"/>
      <c r="K27" s="55" t="s">
        <v>482</v>
      </c>
      <c r="L27" s="142"/>
    </row>
    <row r="28" spans="2:12" ht="30.75" customHeight="1" x14ac:dyDescent="0.25">
      <c r="B28" s="3">
        <f t="shared" si="0"/>
        <v>9</v>
      </c>
      <c r="C28" s="103" t="s">
        <v>244</v>
      </c>
      <c r="D28" s="101">
        <v>5</v>
      </c>
      <c r="E28" s="101" t="s">
        <v>421</v>
      </c>
      <c r="F28" s="101" t="s">
        <v>421</v>
      </c>
      <c r="G28" s="101" t="s">
        <v>421</v>
      </c>
      <c r="I28" s="2" t="s">
        <v>20</v>
      </c>
      <c r="J28" s="2"/>
      <c r="K28" s="55" t="s">
        <v>482</v>
      </c>
      <c r="L28" s="142"/>
    </row>
    <row r="29" spans="2:12" ht="30.75" customHeight="1" x14ac:dyDescent="0.25">
      <c r="B29" s="3">
        <f t="shared" si="0"/>
        <v>10</v>
      </c>
      <c r="C29" s="103" t="s">
        <v>245</v>
      </c>
      <c r="D29" s="101" t="s">
        <v>421</v>
      </c>
      <c r="E29" s="101">
        <v>5</v>
      </c>
      <c r="F29" s="101">
        <v>12</v>
      </c>
      <c r="G29" s="101">
        <v>12</v>
      </c>
      <c r="I29" s="2" t="s">
        <v>20</v>
      </c>
      <c r="J29" s="2"/>
      <c r="K29" s="55" t="s">
        <v>482</v>
      </c>
      <c r="L29" s="142"/>
    </row>
    <row r="30" spans="2:12" ht="30.75" customHeight="1" x14ac:dyDescent="0.25">
      <c r="B30" s="3">
        <f t="shared" si="0"/>
        <v>11</v>
      </c>
      <c r="C30" s="103" t="s">
        <v>246</v>
      </c>
      <c r="D30" s="101" t="s">
        <v>421</v>
      </c>
      <c r="E30" s="101">
        <v>5</v>
      </c>
      <c r="F30" s="101">
        <v>12</v>
      </c>
      <c r="G30" s="101">
        <v>12</v>
      </c>
      <c r="I30" s="2" t="s">
        <v>20</v>
      </c>
      <c r="J30" s="2"/>
      <c r="K30" s="55" t="s">
        <v>482</v>
      </c>
      <c r="L30" s="142"/>
    </row>
    <row r="31" spans="2:12" ht="30.75" customHeight="1" x14ac:dyDescent="0.25">
      <c r="B31" s="3">
        <f t="shared" si="0"/>
        <v>12</v>
      </c>
      <c r="C31" s="100" t="s">
        <v>226</v>
      </c>
      <c r="D31" s="101" t="s">
        <v>421</v>
      </c>
      <c r="E31" s="101" t="s">
        <v>421</v>
      </c>
      <c r="F31" s="101">
        <v>4</v>
      </c>
      <c r="G31" s="101">
        <v>6</v>
      </c>
      <c r="I31" s="2" t="s">
        <v>20</v>
      </c>
      <c r="J31" s="2"/>
      <c r="K31" s="55" t="s">
        <v>482</v>
      </c>
      <c r="L31" s="142"/>
    </row>
    <row r="32" spans="2:12" ht="30.75" customHeight="1" x14ac:dyDescent="0.25">
      <c r="B32" s="3">
        <f t="shared" si="0"/>
        <v>13</v>
      </c>
      <c r="C32" s="100" t="s">
        <v>236</v>
      </c>
      <c r="D32" s="101" t="s">
        <v>421</v>
      </c>
      <c r="E32" s="101" t="s">
        <v>421</v>
      </c>
      <c r="F32" s="101">
        <v>20</v>
      </c>
      <c r="G32" s="101">
        <v>20</v>
      </c>
      <c r="I32" s="2" t="s">
        <v>20</v>
      </c>
      <c r="J32" s="2"/>
      <c r="K32" s="55" t="s">
        <v>482</v>
      </c>
      <c r="L32" s="142"/>
    </row>
    <row r="33" spans="2:12" ht="30.75" customHeight="1" x14ac:dyDescent="0.25">
      <c r="B33" s="3">
        <f t="shared" si="0"/>
        <v>14</v>
      </c>
      <c r="C33" s="100" t="s">
        <v>238</v>
      </c>
      <c r="D33" s="101" t="s">
        <v>421</v>
      </c>
      <c r="E33" s="101" t="s">
        <v>421</v>
      </c>
      <c r="F33" s="101">
        <v>50</v>
      </c>
      <c r="G33" s="101">
        <v>100</v>
      </c>
      <c r="I33" s="2" t="s">
        <v>20</v>
      </c>
      <c r="J33" s="2"/>
      <c r="K33" s="55" t="s">
        <v>482</v>
      </c>
      <c r="L33" s="142"/>
    </row>
    <row r="34" spans="2:12" ht="30.75" customHeight="1" x14ac:dyDescent="0.25">
      <c r="B34" s="3">
        <f t="shared" si="0"/>
        <v>15</v>
      </c>
      <c r="C34" s="100" t="s">
        <v>239</v>
      </c>
      <c r="D34" s="101" t="s">
        <v>421</v>
      </c>
      <c r="E34" s="101" t="s">
        <v>421</v>
      </c>
      <c r="F34" s="101">
        <v>50</v>
      </c>
      <c r="G34" s="101">
        <v>100</v>
      </c>
      <c r="I34" s="2" t="s">
        <v>20</v>
      </c>
      <c r="J34" s="2"/>
      <c r="K34" s="55" t="s">
        <v>482</v>
      </c>
      <c r="L34" s="142"/>
    </row>
    <row r="35" spans="2:12" ht="30.75" customHeight="1" x14ac:dyDescent="0.25">
      <c r="B35" s="3">
        <f t="shared" si="0"/>
        <v>16</v>
      </c>
      <c r="C35" s="100" t="s">
        <v>247</v>
      </c>
      <c r="D35" s="101" t="s">
        <v>421</v>
      </c>
      <c r="E35" s="101" t="s">
        <v>421</v>
      </c>
      <c r="F35" s="101">
        <v>12</v>
      </c>
      <c r="G35" s="101">
        <v>15</v>
      </c>
      <c r="I35" s="2" t="s">
        <v>20</v>
      </c>
      <c r="J35" s="2"/>
      <c r="K35" s="55" t="s">
        <v>482</v>
      </c>
      <c r="L35" s="142"/>
    </row>
    <row r="36" spans="2:12" ht="30.75" customHeight="1" x14ac:dyDescent="0.25">
      <c r="B36" s="3">
        <f t="shared" si="0"/>
        <v>17</v>
      </c>
      <c r="C36" s="100" t="s">
        <v>248</v>
      </c>
      <c r="D36" s="101" t="s">
        <v>421</v>
      </c>
      <c r="E36" s="101" t="s">
        <v>421</v>
      </c>
      <c r="F36" s="101">
        <v>12</v>
      </c>
      <c r="G36" s="101">
        <v>15</v>
      </c>
      <c r="I36" s="2" t="s">
        <v>20</v>
      </c>
      <c r="J36" s="2"/>
      <c r="K36" s="55" t="s">
        <v>482</v>
      </c>
      <c r="L36" s="142"/>
    </row>
    <row r="37" spans="2:12" ht="30.75" customHeight="1" x14ac:dyDescent="0.25">
      <c r="B37" s="3">
        <f t="shared" si="0"/>
        <v>18</v>
      </c>
      <c r="C37" s="100" t="s">
        <v>249</v>
      </c>
      <c r="D37" s="101" t="s">
        <v>421</v>
      </c>
      <c r="E37" s="101" t="s">
        <v>421</v>
      </c>
      <c r="F37" s="101">
        <v>3</v>
      </c>
      <c r="G37" s="101">
        <v>3</v>
      </c>
      <c r="I37" s="2" t="s">
        <v>20</v>
      </c>
      <c r="J37" s="2"/>
      <c r="K37" s="55" t="s">
        <v>482</v>
      </c>
      <c r="L37" s="142"/>
    </row>
    <row r="38" spans="2:12" ht="30.75" customHeight="1" x14ac:dyDescent="0.25">
      <c r="B38" s="3">
        <f t="shared" si="0"/>
        <v>19</v>
      </c>
      <c r="C38" s="100" t="s">
        <v>250</v>
      </c>
      <c r="D38" s="101" t="s">
        <v>421</v>
      </c>
      <c r="E38" s="101" t="s">
        <v>421</v>
      </c>
      <c r="F38" s="101">
        <v>3</v>
      </c>
      <c r="G38" s="101">
        <v>3</v>
      </c>
      <c r="I38" s="2" t="s">
        <v>20</v>
      </c>
      <c r="J38" s="2"/>
      <c r="K38" s="55" t="s">
        <v>482</v>
      </c>
      <c r="L38" s="142"/>
    </row>
    <row r="39" spans="2:12" ht="30.75" customHeight="1" x14ac:dyDescent="0.25">
      <c r="B39" s="3">
        <f t="shared" si="0"/>
        <v>20</v>
      </c>
      <c r="C39" s="100" t="s">
        <v>252</v>
      </c>
      <c r="D39" s="101" t="s">
        <v>421</v>
      </c>
      <c r="E39" s="101" t="s">
        <v>421</v>
      </c>
      <c r="F39" s="101">
        <v>3</v>
      </c>
      <c r="G39" s="101">
        <v>3</v>
      </c>
      <c r="I39" s="2" t="s">
        <v>20</v>
      </c>
      <c r="J39" s="2"/>
      <c r="K39" s="55" t="s">
        <v>482</v>
      </c>
      <c r="L39" s="142"/>
    </row>
    <row r="40" spans="2:12" ht="30.75" customHeight="1" x14ac:dyDescent="0.25">
      <c r="B40" s="3">
        <f t="shared" si="0"/>
        <v>21</v>
      </c>
      <c r="C40" s="100" t="s">
        <v>253</v>
      </c>
      <c r="D40" s="101" t="s">
        <v>421</v>
      </c>
      <c r="E40" s="101" t="s">
        <v>421</v>
      </c>
      <c r="F40" s="101">
        <v>6</v>
      </c>
      <c r="G40" s="101">
        <v>6</v>
      </c>
      <c r="I40" s="2" t="s">
        <v>20</v>
      </c>
      <c r="J40" s="2"/>
      <c r="K40" s="55" t="s">
        <v>482</v>
      </c>
      <c r="L40" s="142"/>
    </row>
    <row r="41" spans="2:12" ht="30.75" customHeight="1" x14ac:dyDescent="0.25">
      <c r="B41" s="3">
        <f t="shared" si="0"/>
        <v>22</v>
      </c>
      <c r="C41" s="104" t="s">
        <v>224</v>
      </c>
      <c r="D41" s="101" t="s">
        <v>421</v>
      </c>
      <c r="E41" s="101" t="s">
        <v>421</v>
      </c>
      <c r="F41" s="101" t="s">
        <v>421</v>
      </c>
      <c r="G41" s="105">
        <v>9</v>
      </c>
      <c r="I41" s="2" t="s">
        <v>20</v>
      </c>
      <c r="J41" s="2"/>
      <c r="K41" s="55" t="s">
        <v>482</v>
      </c>
      <c r="L41" s="142"/>
    </row>
    <row r="42" spans="2:12" ht="30.75" customHeight="1" x14ac:dyDescent="0.25">
      <c r="B42" s="3">
        <f t="shared" si="0"/>
        <v>23</v>
      </c>
      <c r="C42" s="100" t="s">
        <v>229</v>
      </c>
      <c r="D42" s="101" t="s">
        <v>421</v>
      </c>
      <c r="E42" s="101" t="s">
        <v>421</v>
      </c>
      <c r="F42" s="101" t="s">
        <v>421</v>
      </c>
      <c r="G42" s="101">
        <v>12</v>
      </c>
      <c r="I42" s="2" t="s">
        <v>20</v>
      </c>
      <c r="J42" s="2"/>
      <c r="K42" s="55" t="s">
        <v>482</v>
      </c>
      <c r="L42" s="142"/>
    </row>
    <row r="43" spans="2:12" ht="30.75" customHeight="1" x14ac:dyDescent="0.25">
      <c r="B43" s="3">
        <f t="shared" si="0"/>
        <v>24</v>
      </c>
      <c r="C43" s="100" t="s">
        <v>230</v>
      </c>
      <c r="D43" s="101" t="s">
        <v>421</v>
      </c>
      <c r="E43" s="101" t="s">
        <v>421</v>
      </c>
      <c r="F43" s="101" t="s">
        <v>421</v>
      </c>
      <c r="G43" s="101">
        <v>15</v>
      </c>
      <c r="I43" s="2" t="s">
        <v>20</v>
      </c>
      <c r="J43" s="2"/>
      <c r="K43" s="55" t="s">
        <v>482</v>
      </c>
      <c r="L43" s="142"/>
    </row>
    <row r="44" spans="2:12" ht="30.75" customHeight="1" x14ac:dyDescent="0.25">
      <c r="B44" s="3">
        <f t="shared" si="0"/>
        <v>25</v>
      </c>
      <c r="C44" s="100" t="s">
        <v>234</v>
      </c>
      <c r="D44" s="101" t="s">
        <v>421</v>
      </c>
      <c r="E44" s="101" t="s">
        <v>421</v>
      </c>
      <c r="F44" s="101" t="s">
        <v>421</v>
      </c>
      <c r="G44" s="101">
        <v>30</v>
      </c>
      <c r="I44" s="2" t="s">
        <v>20</v>
      </c>
      <c r="J44" s="2"/>
      <c r="K44" s="55" t="s">
        <v>482</v>
      </c>
      <c r="L44" s="142"/>
    </row>
    <row r="45" spans="2:12" ht="30.75" customHeight="1" x14ac:dyDescent="0.25">
      <c r="B45" s="3">
        <f t="shared" si="0"/>
        <v>26</v>
      </c>
      <c r="C45" s="100" t="s">
        <v>232</v>
      </c>
      <c r="D45" s="101" t="s">
        <v>421</v>
      </c>
      <c r="E45" s="101" t="s">
        <v>421</v>
      </c>
      <c r="F45" s="101" t="s">
        <v>421</v>
      </c>
      <c r="G45" s="101">
        <v>12</v>
      </c>
      <c r="I45" s="2" t="s">
        <v>20</v>
      </c>
      <c r="J45" s="2"/>
      <c r="K45" s="55" t="s">
        <v>482</v>
      </c>
      <c r="L45" s="142"/>
    </row>
    <row r="46" spans="2:12" ht="30.75" customHeight="1" x14ac:dyDescent="0.25">
      <c r="B46" s="3">
        <f t="shared" si="0"/>
        <v>27</v>
      </c>
      <c r="C46" s="100" t="s">
        <v>337</v>
      </c>
      <c r="D46" s="101" t="s">
        <v>421</v>
      </c>
      <c r="E46" s="101" t="s">
        <v>421</v>
      </c>
      <c r="F46" s="101" t="s">
        <v>421</v>
      </c>
      <c r="G46" s="101">
        <v>60</v>
      </c>
      <c r="I46" s="2" t="s">
        <v>20</v>
      </c>
      <c r="J46" s="2"/>
      <c r="K46" s="55" t="s">
        <v>482</v>
      </c>
      <c r="L46" s="142"/>
    </row>
    <row r="47" spans="2:12" ht="30.75" customHeight="1" x14ac:dyDescent="0.25">
      <c r="B47" s="3">
        <f t="shared" si="0"/>
        <v>28</v>
      </c>
      <c r="C47" s="100" t="s">
        <v>336</v>
      </c>
      <c r="D47" s="101" t="s">
        <v>421</v>
      </c>
      <c r="E47" s="101" t="s">
        <v>421</v>
      </c>
      <c r="F47" s="101" t="s">
        <v>421</v>
      </c>
      <c r="G47" s="101">
        <v>45</v>
      </c>
      <c r="I47" s="2" t="s">
        <v>20</v>
      </c>
      <c r="J47" s="2"/>
      <c r="K47" s="55" t="s">
        <v>482</v>
      </c>
      <c r="L47" s="142"/>
    </row>
    <row r="48" spans="2:12" ht="30.75" customHeight="1" x14ac:dyDescent="0.25">
      <c r="B48" s="3">
        <f t="shared" si="0"/>
        <v>29</v>
      </c>
      <c r="C48" s="100" t="s">
        <v>231</v>
      </c>
      <c r="D48" s="101" t="s">
        <v>421</v>
      </c>
      <c r="E48" s="101" t="s">
        <v>421</v>
      </c>
      <c r="F48" s="101" t="s">
        <v>421</v>
      </c>
      <c r="G48" s="101">
        <v>15</v>
      </c>
      <c r="I48" s="2" t="s">
        <v>20</v>
      </c>
      <c r="J48" s="2"/>
      <c r="K48" s="55" t="s">
        <v>482</v>
      </c>
      <c r="L48" s="142"/>
    </row>
    <row r="49" spans="1:28" ht="30.75" customHeight="1" x14ac:dyDescent="0.25">
      <c r="B49" s="3">
        <f t="shared" si="0"/>
        <v>30</v>
      </c>
      <c r="C49" s="100" t="s">
        <v>233</v>
      </c>
      <c r="D49" s="101" t="s">
        <v>421</v>
      </c>
      <c r="E49" s="101" t="s">
        <v>421</v>
      </c>
      <c r="F49" s="101" t="s">
        <v>421</v>
      </c>
      <c r="G49" s="101">
        <v>20</v>
      </c>
      <c r="I49" s="2" t="s">
        <v>20</v>
      </c>
      <c r="J49" s="2"/>
      <c r="K49" s="55" t="s">
        <v>482</v>
      </c>
      <c r="L49" s="142"/>
    </row>
    <row r="50" spans="1:28" ht="30.75" customHeight="1" x14ac:dyDescent="0.25">
      <c r="B50" s="3">
        <f t="shared" si="0"/>
        <v>31</v>
      </c>
      <c r="C50" s="100" t="s">
        <v>235</v>
      </c>
      <c r="D50" s="101" t="s">
        <v>421</v>
      </c>
      <c r="E50" s="101" t="s">
        <v>421</v>
      </c>
      <c r="F50" s="101" t="s">
        <v>421</v>
      </c>
      <c r="G50" s="101">
        <v>15</v>
      </c>
      <c r="I50" s="2" t="s">
        <v>20</v>
      </c>
      <c r="J50" s="2"/>
      <c r="K50" s="55" t="s">
        <v>482</v>
      </c>
      <c r="L50" s="142"/>
    </row>
    <row r="51" spans="1:28" ht="30.75" customHeight="1" x14ac:dyDescent="0.25">
      <c r="B51" s="3">
        <f t="shared" si="0"/>
        <v>32</v>
      </c>
      <c r="C51" s="100" t="s">
        <v>243</v>
      </c>
      <c r="D51" s="101" t="s">
        <v>421</v>
      </c>
      <c r="E51" s="101" t="s">
        <v>421</v>
      </c>
      <c r="F51" s="101" t="s">
        <v>421</v>
      </c>
      <c r="G51" s="101">
        <v>30</v>
      </c>
      <c r="I51" s="2" t="s">
        <v>20</v>
      </c>
      <c r="J51" s="2"/>
      <c r="K51" s="55" t="s">
        <v>482</v>
      </c>
      <c r="L51" s="142"/>
    </row>
    <row r="52" spans="1:28" ht="30.75" customHeight="1" x14ac:dyDescent="0.25">
      <c r="B52" s="3">
        <f t="shared" si="0"/>
        <v>33</v>
      </c>
      <c r="C52" s="100" t="s">
        <v>338</v>
      </c>
      <c r="D52" s="101" t="s">
        <v>421</v>
      </c>
      <c r="E52" s="101" t="s">
        <v>421</v>
      </c>
      <c r="F52" s="101" t="s">
        <v>421</v>
      </c>
      <c r="G52" s="101">
        <v>20</v>
      </c>
      <c r="I52" s="2" t="s">
        <v>20</v>
      </c>
      <c r="J52" s="2"/>
      <c r="K52" s="55" t="s">
        <v>482</v>
      </c>
      <c r="L52" s="142"/>
    </row>
    <row r="53" spans="1:28" s="31" customFormat="1" ht="15.75" x14ac:dyDescent="0.25">
      <c r="A53" s="23"/>
      <c r="B53" s="92"/>
      <c r="C53" s="93"/>
      <c r="D53" s="84" t="s">
        <v>0</v>
      </c>
      <c r="E53" s="85" t="s">
        <v>1</v>
      </c>
      <c r="F53" s="86" t="s">
        <v>2</v>
      </c>
      <c r="G53" s="87" t="s">
        <v>3</v>
      </c>
      <c r="H53" s="25"/>
      <c r="I53" s="25"/>
      <c r="J53" s="25"/>
      <c r="K53" s="25"/>
      <c r="L53" s="25"/>
      <c r="M53" s="23"/>
      <c r="N53" s="23"/>
      <c r="O53" s="23"/>
      <c r="P53" s="23"/>
      <c r="Q53" s="23"/>
      <c r="R53" s="23"/>
      <c r="S53" s="23"/>
      <c r="T53" s="23"/>
      <c r="U53" s="23"/>
      <c r="V53" s="23"/>
      <c r="W53" s="23"/>
      <c r="X53" s="23"/>
      <c r="Y53" s="23"/>
      <c r="Z53" s="23"/>
      <c r="AA53" s="23"/>
      <c r="AB53" s="23"/>
    </row>
    <row r="54" spans="1:28" s="23" customFormat="1" ht="15.75" x14ac:dyDescent="0.25">
      <c r="C54" s="24" t="s">
        <v>9</v>
      </c>
      <c r="D54" s="25">
        <f>COUNT(D20:D52)</f>
        <v>9</v>
      </c>
      <c r="E54" s="25">
        <f t="shared" ref="E54:G54" si="1">COUNT(E20:E52)</f>
        <v>10</v>
      </c>
      <c r="F54" s="25">
        <f t="shared" si="1"/>
        <v>19</v>
      </c>
      <c r="G54" s="25">
        <f t="shared" si="1"/>
        <v>31</v>
      </c>
      <c r="H54" s="25"/>
      <c r="I54" s="25"/>
      <c r="J54" s="25"/>
    </row>
    <row r="55" spans="1:28" s="23" customFormat="1" ht="15.75" x14ac:dyDescent="0.25">
      <c r="C55" s="24"/>
      <c r="D55" s="25"/>
      <c r="E55" s="25"/>
      <c r="F55" s="25"/>
      <c r="G55" s="25"/>
      <c r="H55" s="25"/>
      <c r="I55" s="25"/>
      <c r="J55" s="25"/>
    </row>
    <row r="56" spans="1:28" s="23" customFormat="1" ht="16.5" x14ac:dyDescent="0.3">
      <c r="C56" s="24" t="s">
        <v>469</v>
      </c>
      <c r="D56" s="25"/>
      <c r="E56" s="25"/>
      <c r="F56" s="25"/>
      <c r="G56" s="25"/>
      <c r="H56" s="25"/>
      <c r="I56" s="94">
        <f>+COUNTIF(I20:I52,"SI")</f>
        <v>0</v>
      </c>
      <c r="J56" s="25"/>
      <c r="P56" s="23">
        <f>+D54*10</f>
        <v>90</v>
      </c>
      <c r="Q56" s="23">
        <f t="shared" ref="Q56:R56" si="2">+E54*10</f>
        <v>100</v>
      </c>
      <c r="R56" s="23">
        <f t="shared" si="2"/>
        <v>190</v>
      </c>
      <c r="S56" s="23">
        <f>+G54*10</f>
        <v>310</v>
      </c>
    </row>
    <row r="57" spans="1:28" s="23" customFormat="1" ht="16.5" x14ac:dyDescent="0.25">
      <c r="C57" s="24" t="s">
        <v>8</v>
      </c>
      <c r="D57" s="25"/>
      <c r="E57" s="25"/>
      <c r="F57" s="25"/>
      <c r="G57" s="25"/>
      <c r="H57" s="25"/>
      <c r="I57" s="22">
        <v>31</v>
      </c>
      <c r="J57" s="25"/>
    </row>
    <row r="58" spans="1:28" s="23" customFormat="1" ht="15.75" x14ac:dyDescent="0.25">
      <c r="C58" s="24" t="s">
        <v>6</v>
      </c>
      <c r="D58" s="25"/>
      <c r="E58" s="25"/>
      <c r="F58" s="25"/>
      <c r="G58" s="25"/>
      <c r="H58" s="25"/>
      <c r="I58" s="95">
        <f>+I56/I57</f>
        <v>0</v>
      </c>
      <c r="J58" s="25"/>
    </row>
    <row r="59" spans="1:28" s="23" customFormat="1" ht="15.75" x14ac:dyDescent="0.25">
      <c r="C59" s="24"/>
      <c r="D59" s="25"/>
      <c r="E59" s="25"/>
      <c r="F59" s="25"/>
      <c r="G59" s="25"/>
      <c r="H59" s="25"/>
      <c r="I59" s="25"/>
      <c r="J59" s="25"/>
    </row>
    <row r="60" spans="1:28" s="23" customFormat="1" ht="31.5" x14ac:dyDescent="0.25">
      <c r="C60" s="122" t="s">
        <v>420</v>
      </c>
      <c r="D60" s="24"/>
      <c r="E60" s="24"/>
      <c r="F60" s="24"/>
      <c r="G60" s="24"/>
      <c r="H60" s="25"/>
      <c r="I60" s="123">
        <f>+COUNTIF(I20:I52,"Si tiene, pero NC")</f>
        <v>0</v>
      </c>
      <c r="J60" s="25"/>
    </row>
    <row r="61" spans="1:28" s="23" customFormat="1" ht="15.75" x14ac:dyDescent="0.25">
      <c r="C61" s="24"/>
      <c r="D61" s="24"/>
      <c r="E61" s="24"/>
      <c r="F61" s="24"/>
      <c r="G61" s="24"/>
      <c r="H61" s="25"/>
      <c r="I61" s="24"/>
      <c r="J61" s="25"/>
    </row>
    <row r="62" spans="1:28" s="23" customFormat="1" ht="16.5" thickBot="1" x14ac:dyDescent="0.3">
      <c r="C62" s="24"/>
      <c r="D62" s="25"/>
      <c r="E62" s="25"/>
      <c r="F62" s="25"/>
      <c r="G62" s="25"/>
      <c r="H62" s="25"/>
      <c r="I62" s="25"/>
      <c r="J62" s="25"/>
    </row>
    <row r="63" spans="1:28" s="23" customFormat="1" ht="16.5" customHeight="1" thickBot="1" x14ac:dyDescent="0.3">
      <c r="C63" s="96" t="s">
        <v>28</v>
      </c>
      <c r="D63" s="97"/>
      <c r="E63" s="97"/>
      <c r="F63" s="97"/>
      <c r="G63" s="97"/>
      <c r="H63" s="97"/>
      <c r="I63" s="98"/>
      <c r="J63" s="25"/>
    </row>
    <row r="64" spans="1:28" s="23" customFormat="1" ht="15.75" x14ac:dyDescent="0.25">
      <c r="C64" s="247"/>
      <c r="D64" s="248"/>
      <c r="E64" s="248"/>
      <c r="F64" s="248"/>
      <c r="G64" s="248"/>
      <c r="H64" s="248"/>
      <c r="I64" s="249"/>
      <c r="J64" s="25"/>
    </row>
    <row r="65" spans="2:10" s="23" customFormat="1" ht="15.75" x14ac:dyDescent="0.25">
      <c r="C65" s="250"/>
      <c r="D65" s="251"/>
      <c r="E65" s="251"/>
      <c r="F65" s="251"/>
      <c r="G65" s="251"/>
      <c r="H65" s="251"/>
      <c r="I65" s="252"/>
      <c r="J65" s="25"/>
    </row>
    <row r="66" spans="2:10" s="23" customFormat="1" ht="15.75" x14ac:dyDescent="0.25">
      <c r="C66" s="250"/>
      <c r="D66" s="251"/>
      <c r="E66" s="251"/>
      <c r="F66" s="251"/>
      <c r="G66" s="251"/>
      <c r="H66" s="251"/>
      <c r="I66" s="252"/>
      <c r="J66" s="25"/>
    </row>
    <row r="67" spans="2:10" s="23" customFormat="1" ht="15.75" x14ac:dyDescent="0.25">
      <c r="C67" s="250"/>
      <c r="D67" s="251"/>
      <c r="E67" s="251"/>
      <c r="F67" s="251"/>
      <c r="G67" s="251"/>
      <c r="H67" s="251"/>
      <c r="I67" s="252"/>
      <c r="J67" s="25"/>
    </row>
    <row r="68" spans="2:10" s="23" customFormat="1" ht="15.75" x14ac:dyDescent="0.25">
      <c r="C68" s="250"/>
      <c r="D68" s="251"/>
      <c r="E68" s="251"/>
      <c r="F68" s="251"/>
      <c r="G68" s="251"/>
      <c r="H68" s="251"/>
      <c r="I68" s="252"/>
      <c r="J68" s="25"/>
    </row>
    <row r="69" spans="2:10" s="23" customFormat="1" ht="16.5" thickBot="1" x14ac:dyDescent="0.3">
      <c r="C69" s="253"/>
      <c r="D69" s="254"/>
      <c r="E69" s="254"/>
      <c r="F69" s="254"/>
      <c r="G69" s="254"/>
      <c r="H69" s="254"/>
      <c r="I69" s="255"/>
      <c r="J69" s="25"/>
    </row>
    <row r="70" spans="2:10" s="23" customFormat="1" ht="15.75" x14ac:dyDescent="0.25">
      <c r="C70" s="24"/>
      <c r="D70" s="25"/>
      <c r="E70" s="25"/>
      <c r="F70" s="25"/>
      <c r="G70" s="25"/>
      <c r="H70" s="25"/>
      <c r="I70" s="25"/>
      <c r="J70" s="25"/>
    </row>
    <row r="71" spans="2:10" s="23" customFormat="1" ht="15.75" x14ac:dyDescent="0.25">
      <c r="C71" s="24"/>
      <c r="D71" s="25"/>
      <c r="E71" s="25"/>
      <c r="F71" s="25"/>
      <c r="G71" s="25"/>
      <c r="H71" s="25"/>
      <c r="I71" s="25"/>
      <c r="J71" s="25"/>
    </row>
    <row r="72" spans="2:10" s="4" customFormat="1" x14ac:dyDescent="0.25">
      <c r="B72" s="59"/>
    </row>
    <row r="73" spans="2:10" s="4" customFormat="1" x14ac:dyDescent="0.25">
      <c r="B73" s="59"/>
    </row>
    <row r="74" spans="2:10" s="4" customFormat="1" x14ac:dyDescent="0.25">
      <c r="B74" s="59"/>
    </row>
    <row r="75" spans="2:10" s="4" customFormat="1" x14ac:dyDescent="0.25">
      <c r="B75" s="59"/>
    </row>
    <row r="76" spans="2:10" s="4" customFormat="1" x14ac:dyDescent="0.25">
      <c r="B76" s="59"/>
    </row>
    <row r="77" spans="2:10" s="4" customFormat="1" x14ac:dyDescent="0.25">
      <c r="B77" s="59"/>
    </row>
    <row r="78" spans="2:10" s="4" customFormat="1" x14ac:dyDescent="0.25">
      <c r="B78" s="59"/>
    </row>
    <row r="79" spans="2:10" s="4" customFormat="1" x14ac:dyDescent="0.25">
      <c r="B79" s="59"/>
    </row>
    <row r="80" spans="2:10" s="4" customFormat="1" x14ac:dyDescent="0.25">
      <c r="B80" s="59"/>
    </row>
    <row r="81" spans="2:2" s="4" customFormat="1" x14ac:dyDescent="0.25">
      <c r="B81" s="59"/>
    </row>
    <row r="82" spans="2:2" s="4" customFormat="1" x14ac:dyDescent="0.25">
      <c r="B82" s="59"/>
    </row>
    <row r="83" spans="2:2" s="4" customFormat="1" x14ac:dyDescent="0.25">
      <c r="B83" s="59"/>
    </row>
    <row r="84" spans="2:2" s="4" customFormat="1" x14ac:dyDescent="0.25">
      <c r="B84" s="59"/>
    </row>
    <row r="85" spans="2:2" s="4" customFormat="1" x14ac:dyDescent="0.25">
      <c r="B85" s="59"/>
    </row>
    <row r="86" spans="2:2" s="4" customFormat="1" x14ac:dyDescent="0.25">
      <c r="B86" s="59"/>
    </row>
    <row r="87" spans="2:2" s="4" customFormat="1" x14ac:dyDescent="0.25">
      <c r="B87" s="59"/>
    </row>
    <row r="88" spans="2:2" s="4" customFormat="1" x14ac:dyDescent="0.25">
      <c r="B88" s="59"/>
    </row>
    <row r="89" spans="2:2" s="4" customFormat="1" x14ac:dyDescent="0.25">
      <c r="B89" s="59"/>
    </row>
    <row r="90" spans="2:2" s="4" customFormat="1" x14ac:dyDescent="0.25">
      <c r="B90" s="59"/>
    </row>
    <row r="91" spans="2:2" s="4" customFormat="1" x14ac:dyDescent="0.25">
      <c r="B91" s="59"/>
    </row>
    <row r="92" spans="2:2" s="4" customFormat="1" x14ac:dyDescent="0.25">
      <c r="B92" s="59"/>
    </row>
    <row r="93" spans="2:2" s="4" customFormat="1" x14ac:dyDescent="0.25">
      <c r="B93" s="59"/>
    </row>
    <row r="94" spans="2:2" s="4" customFormat="1" x14ac:dyDescent="0.25">
      <c r="B94" s="59"/>
    </row>
    <row r="95" spans="2:2" s="4" customFormat="1" x14ac:dyDescent="0.25">
      <c r="B95" s="59"/>
    </row>
    <row r="96" spans="2:2" s="4" customFormat="1" x14ac:dyDescent="0.25">
      <c r="B96" s="59"/>
    </row>
    <row r="97" spans="2:2" s="4" customFormat="1" x14ac:dyDescent="0.25">
      <c r="B97" s="59"/>
    </row>
    <row r="98" spans="2:2" s="4" customFormat="1" x14ac:dyDescent="0.25">
      <c r="B98" s="59"/>
    </row>
    <row r="99" spans="2:2" s="4" customFormat="1" x14ac:dyDescent="0.25">
      <c r="B99" s="59"/>
    </row>
    <row r="100" spans="2:2" s="4" customFormat="1" x14ac:dyDescent="0.25">
      <c r="B100" s="59"/>
    </row>
    <row r="101" spans="2:2" s="4" customFormat="1" x14ac:dyDescent="0.25">
      <c r="B101" s="59"/>
    </row>
    <row r="102" spans="2:2" s="4" customFormat="1" x14ac:dyDescent="0.25">
      <c r="B102" s="59"/>
    </row>
    <row r="103" spans="2:2" s="4" customFormat="1" x14ac:dyDescent="0.25">
      <c r="B103" s="59"/>
    </row>
    <row r="104" spans="2:2" s="4" customFormat="1" x14ac:dyDescent="0.25">
      <c r="B104" s="59"/>
    </row>
    <row r="105" spans="2:2" s="4" customFormat="1" x14ac:dyDescent="0.25">
      <c r="B105" s="59"/>
    </row>
    <row r="106" spans="2:2" s="4" customFormat="1" x14ac:dyDescent="0.25">
      <c r="B106" s="59"/>
    </row>
    <row r="107" spans="2:2" s="4" customFormat="1" x14ac:dyDescent="0.25">
      <c r="B107" s="59"/>
    </row>
    <row r="108" spans="2:2" s="4" customFormat="1" x14ac:dyDescent="0.25">
      <c r="B108" s="59"/>
    </row>
    <row r="109" spans="2:2" s="4" customFormat="1" x14ac:dyDescent="0.25">
      <c r="B109" s="59"/>
    </row>
    <row r="110" spans="2:2" s="4" customFormat="1" x14ac:dyDescent="0.25">
      <c r="B110" s="59"/>
    </row>
    <row r="111" spans="2:2" s="4" customFormat="1" x14ac:dyDescent="0.25">
      <c r="B111" s="59"/>
    </row>
    <row r="112" spans="2:2" s="4" customFormat="1" x14ac:dyDescent="0.25">
      <c r="B112" s="59"/>
    </row>
    <row r="113" spans="2:2" s="4" customFormat="1" x14ac:dyDescent="0.25">
      <c r="B113" s="59"/>
    </row>
    <row r="114" spans="2:2" s="4" customFormat="1" x14ac:dyDescent="0.25">
      <c r="B114" s="59"/>
    </row>
    <row r="115" spans="2:2" s="4" customFormat="1" x14ac:dyDescent="0.25">
      <c r="B115" s="59"/>
    </row>
    <row r="116" spans="2:2" s="4" customFormat="1" x14ac:dyDescent="0.25">
      <c r="B116" s="59"/>
    </row>
    <row r="117" spans="2:2" s="4" customFormat="1" x14ac:dyDescent="0.25">
      <c r="B117" s="59"/>
    </row>
    <row r="118" spans="2:2" s="4" customFormat="1" x14ac:dyDescent="0.25">
      <c r="B118" s="59"/>
    </row>
    <row r="119" spans="2:2" s="4" customFormat="1" x14ac:dyDescent="0.25">
      <c r="B119" s="59"/>
    </row>
    <row r="120" spans="2:2" s="4" customFormat="1" x14ac:dyDescent="0.25">
      <c r="B120" s="59"/>
    </row>
    <row r="121" spans="2:2" s="4" customFormat="1" x14ac:dyDescent="0.25">
      <c r="B121" s="59"/>
    </row>
    <row r="122" spans="2:2" s="4" customFormat="1" x14ac:dyDescent="0.25">
      <c r="B122" s="59"/>
    </row>
    <row r="123" spans="2:2" s="4" customFormat="1" x14ac:dyDescent="0.25">
      <c r="B123" s="59"/>
    </row>
    <row r="124" spans="2:2" s="4" customFormat="1" x14ac:dyDescent="0.25">
      <c r="B124" s="59"/>
    </row>
    <row r="125" spans="2:2" s="4" customFormat="1" x14ac:dyDescent="0.25">
      <c r="B125" s="59"/>
    </row>
    <row r="126" spans="2:2" s="4" customFormat="1" x14ac:dyDescent="0.25">
      <c r="B126" s="59"/>
    </row>
    <row r="127" spans="2:2" s="4" customFormat="1" x14ac:dyDescent="0.25">
      <c r="B127" s="59"/>
    </row>
    <row r="128" spans="2:2" s="4" customFormat="1" x14ac:dyDescent="0.25">
      <c r="B128" s="59"/>
    </row>
    <row r="129" spans="2:2" s="4" customFormat="1" x14ac:dyDescent="0.25">
      <c r="B129" s="59"/>
    </row>
    <row r="130" spans="2:2" s="4" customFormat="1" x14ac:dyDescent="0.25">
      <c r="B130" s="59"/>
    </row>
    <row r="131" spans="2:2" s="4" customFormat="1" x14ac:dyDescent="0.25">
      <c r="B131" s="59"/>
    </row>
    <row r="132" spans="2:2" s="4" customFormat="1" x14ac:dyDescent="0.25">
      <c r="B132" s="59"/>
    </row>
    <row r="133" spans="2:2" s="4" customFormat="1" x14ac:dyDescent="0.25">
      <c r="B133" s="59"/>
    </row>
    <row r="134" spans="2:2" s="4" customFormat="1" x14ac:dyDescent="0.25">
      <c r="B134" s="59"/>
    </row>
    <row r="135" spans="2:2" s="4" customFormat="1" x14ac:dyDescent="0.25">
      <c r="B135" s="59"/>
    </row>
    <row r="136" spans="2:2" s="4" customFormat="1" x14ac:dyDescent="0.25">
      <c r="B136" s="59"/>
    </row>
    <row r="137" spans="2:2" s="4" customFormat="1" x14ac:dyDescent="0.25">
      <c r="B137" s="59"/>
    </row>
    <row r="138" spans="2:2" s="4" customFormat="1" x14ac:dyDescent="0.25">
      <c r="B138" s="59"/>
    </row>
    <row r="139" spans="2:2" s="4" customFormat="1" x14ac:dyDescent="0.25">
      <c r="B139" s="59"/>
    </row>
    <row r="140" spans="2:2" s="4" customFormat="1" x14ac:dyDescent="0.25">
      <c r="B140" s="59"/>
    </row>
    <row r="141" spans="2:2" s="4" customFormat="1" x14ac:dyDescent="0.25">
      <c r="B141" s="59"/>
    </row>
    <row r="142" spans="2:2" s="4" customFormat="1" x14ac:dyDescent="0.25">
      <c r="B142" s="59"/>
    </row>
    <row r="143" spans="2:2" s="4" customFormat="1" x14ac:dyDescent="0.25">
      <c r="B143" s="59"/>
    </row>
    <row r="144" spans="2:2" s="4" customFormat="1" x14ac:dyDescent="0.25">
      <c r="B144" s="59"/>
    </row>
    <row r="145" spans="2:2" s="4" customFormat="1" x14ac:dyDescent="0.25">
      <c r="B145" s="59"/>
    </row>
    <row r="146" spans="2:2" s="4" customFormat="1" x14ac:dyDescent="0.25">
      <c r="B146" s="59"/>
    </row>
    <row r="147" spans="2:2" s="4" customFormat="1" x14ac:dyDescent="0.25">
      <c r="B147" s="59"/>
    </row>
    <row r="148" spans="2:2" s="4" customFormat="1" x14ac:dyDescent="0.25">
      <c r="B148" s="59"/>
    </row>
    <row r="149" spans="2:2" s="4" customFormat="1" x14ac:dyDescent="0.25">
      <c r="B149" s="59"/>
    </row>
    <row r="150" spans="2:2" s="4" customFormat="1" x14ac:dyDescent="0.25">
      <c r="B150" s="59"/>
    </row>
    <row r="151" spans="2:2" s="4" customFormat="1" x14ac:dyDescent="0.25">
      <c r="B151" s="59"/>
    </row>
    <row r="152" spans="2:2" s="4" customFormat="1" x14ac:dyDescent="0.25">
      <c r="B152" s="59"/>
    </row>
    <row r="153" spans="2:2" s="4" customFormat="1" x14ac:dyDescent="0.25">
      <c r="B153" s="59"/>
    </row>
    <row r="154" spans="2:2" s="4" customFormat="1" x14ac:dyDescent="0.25">
      <c r="B154" s="59"/>
    </row>
    <row r="155" spans="2:2" s="4" customFormat="1" x14ac:dyDescent="0.25">
      <c r="B155" s="59"/>
    </row>
    <row r="156" spans="2:2" s="4" customFormat="1" x14ac:dyDescent="0.25">
      <c r="B156" s="59"/>
    </row>
    <row r="157" spans="2:2" s="4" customFormat="1" x14ac:dyDescent="0.25">
      <c r="B157" s="59"/>
    </row>
    <row r="158" spans="2:2" s="4" customFormat="1" x14ac:dyDescent="0.25">
      <c r="B158" s="59"/>
    </row>
    <row r="159" spans="2:2" s="4" customFormat="1" x14ac:dyDescent="0.25">
      <c r="B159" s="59"/>
    </row>
    <row r="160" spans="2:2" s="4" customFormat="1" x14ac:dyDescent="0.25">
      <c r="B160" s="59"/>
    </row>
    <row r="161" spans="2:2" s="4" customFormat="1" x14ac:dyDescent="0.25">
      <c r="B161" s="59"/>
    </row>
    <row r="162" spans="2:2" s="4" customFormat="1" x14ac:dyDescent="0.25">
      <c r="B162" s="59"/>
    </row>
    <row r="163" spans="2:2" s="4" customFormat="1" x14ac:dyDescent="0.25">
      <c r="B163" s="59"/>
    </row>
    <row r="164" spans="2:2" s="4" customFormat="1" x14ac:dyDescent="0.25">
      <c r="B164" s="59"/>
    </row>
    <row r="165" spans="2:2" s="4" customFormat="1" x14ac:dyDescent="0.25">
      <c r="B165" s="59"/>
    </row>
    <row r="166" spans="2:2" s="4" customFormat="1" x14ac:dyDescent="0.25">
      <c r="B166" s="59"/>
    </row>
    <row r="167" spans="2:2" s="4" customFormat="1" x14ac:dyDescent="0.25">
      <c r="B167" s="59"/>
    </row>
    <row r="168" spans="2:2" s="4" customFormat="1" x14ac:dyDescent="0.25">
      <c r="B168" s="59"/>
    </row>
    <row r="169" spans="2:2" s="4" customFormat="1" x14ac:dyDescent="0.25">
      <c r="B169" s="59"/>
    </row>
    <row r="170" spans="2:2" s="4" customFormat="1" x14ac:dyDescent="0.25">
      <c r="B170" s="59"/>
    </row>
    <row r="171" spans="2:2" s="4" customFormat="1" x14ac:dyDescent="0.25">
      <c r="B171" s="59"/>
    </row>
    <row r="172" spans="2:2" s="4" customFormat="1" x14ac:dyDescent="0.25">
      <c r="B172" s="59"/>
    </row>
    <row r="173" spans="2:2" s="4" customFormat="1" x14ac:dyDescent="0.25">
      <c r="B173" s="59"/>
    </row>
    <row r="174" spans="2:2" s="4" customFormat="1" x14ac:dyDescent="0.25">
      <c r="B174" s="59"/>
    </row>
    <row r="175" spans="2:2" s="4" customFormat="1" x14ac:dyDescent="0.25">
      <c r="B175" s="59"/>
    </row>
    <row r="176" spans="2:2" s="4" customFormat="1" x14ac:dyDescent="0.25">
      <c r="B176" s="59"/>
    </row>
    <row r="177" spans="2:2" s="4" customFormat="1" x14ac:dyDescent="0.25">
      <c r="B177" s="59"/>
    </row>
    <row r="178" spans="2:2" s="4" customFormat="1" x14ac:dyDescent="0.25">
      <c r="B178" s="59"/>
    </row>
    <row r="179" spans="2:2" s="4" customFormat="1" x14ac:dyDescent="0.25">
      <c r="B179" s="59"/>
    </row>
    <row r="180" spans="2:2" s="4" customFormat="1" x14ac:dyDescent="0.25">
      <c r="B180" s="59"/>
    </row>
    <row r="181" spans="2:2" s="4" customFormat="1" x14ac:dyDescent="0.25">
      <c r="B181" s="59"/>
    </row>
    <row r="182" spans="2:2" s="4" customFormat="1" x14ac:dyDescent="0.25">
      <c r="B182" s="59"/>
    </row>
    <row r="183" spans="2:2" s="4" customFormat="1" x14ac:dyDescent="0.25">
      <c r="B183" s="59"/>
    </row>
    <row r="184" spans="2:2" s="4" customFormat="1" x14ac:dyDescent="0.25">
      <c r="B184" s="59"/>
    </row>
    <row r="185" spans="2:2" s="4" customFormat="1" x14ac:dyDescent="0.25">
      <c r="B185" s="59"/>
    </row>
    <row r="186" spans="2:2" s="4" customFormat="1" x14ac:dyDescent="0.25">
      <c r="B186" s="59"/>
    </row>
    <row r="187" spans="2:2" s="4" customFormat="1" x14ac:dyDescent="0.25">
      <c r="B187" s="59"/>
    </row>
    <row r="188" spans="2:2" s="4" customFormat="1" x14ac:dyDescent="0.25">
      <c r="B188" s="59"/>
    </row>
    <row r="189" spans="2:2" s="4" customFormat="1" x14ac:dyDescent="0.25">
      <c r="B189" s="59"/>
    </row>
    <row r="190" spans="2:2" s="4" customFormat="1" x14ac:dyDescent="0.25">
      <c r="B190" s="59"/>
    </row>
    <row r="191" spans="2:2" s="4" customFormat="1" x14ac:dyDescent="0.25">
      <c r="B191" s="59"/>
    </row>
    <row r="192" spans="2:2" s="4" customFormat="1" x14ac:dyDescent="0.25">
      <c r="B192" s="59"/>
    </row>
    <row r="193" spans="2:2" s="4" customFormat="1" x14ac:dyDescent="0.25">
      <c r="B193" s="59"/>
    </row>
    <row r="194" spans="2:2" s="4" customFormat="1" x14ac:dyDescent="0.25">
      <c r="B194" s="59"/>
    </row>
    <row r="195" spans="2:2" s="4" customFormat="1" x14ac:dyDescent="0.25">
      <c r="B195" s="59"/>
    </row>
    <row r="196" spans="2:2" s="4" customFormat="1" x14ac:dyDescent="0.25">
      <c r="B196" s="59"/>
    </row>
    <row r="197" spans="2:2" s="4" customFormat="1" x14ac:dyDescent="0.25">
      <c r="B197" s="59"/>
    </row>
    <row r="198" spans="2:2" s="4" customFormat="1" x14ac:dyDescent="0.25">
      <c r="B198" s="59"/>
    </row>
    <row r="199" spans="2:2" s="4" customFormat="1" x14ac:dyDescent="0.25">
      <c r="B199" s="59"/>
    </row>
    <row r="200" spans="2:2" s="4" customFormat="1" x14ac:dyDescent="0.25">
      <c r="B200" s="59"/>
    </row>
    <row r="201" spans="2:2" s="4" customFormat="1" x14ac:dyDescent="0.25">
      <c r="B201" s="59"/>
    </row>
    <row r="202" spans="2:2" s="4" customFormat="1" x14ac:dyDescent="0.25">
      <c r="B202" s="59"/>
    </row>
    <row r="203" spans="2:2" s="4" customFormat="1" x14ac:dyDescent="0.25">
      <c r="B203" s="59"/>
    </row>
    <row r="204" spans="2:2" s="4" customFormat="1" x14ac:dyDescent="0.25">
      <c r="B204" s="59"/>
    </row>
    <row r="205" spans="2:2" s="4" customFormat="1" x14ac:dyDescent="0.25">
      <c r="B205" s="59"/>
    </row>
    <row r="206" spans="2:2" s="4" customFormat="1" x14ac:dyDescent="0.25">
      <c r="B206" s="59"/>
    </row>
    <row r="207" spans="2:2" s="4" customFormat="1" x14ac:dyDescent="0.25">
      <c r="B207" s="59"/>
    </row>
    <row r="208" spans="2:2" s="4" customFormat="1" x14ac:dyDescent="0.25">
      <c r="B208" s="59"/>
    </row>
    <row r="209" spans="2:2" s="4" customFormat="1" x14ac:dyDescent="0.25">
      <c r="B209" s="59"/>
    </row>
    <row r="210" spans="2:2" s="4" customFormat="1" x14ac:dyDescent="0.25">
      <c r="B210" s="59"/>
    </row>
    <row r="211" spans="2:2" s="4" customFormat="1" x14ac:dyDescent="0.25">
      <c r="B211" s="59"/>
    </row>
    <row r="212" spans="2:2" s="4" customFormat="1" x14ac:dyDescent="0.25">
      <c r="B212" s="59"/>
    </row>
    <row r="213" spans="2:2" s="4" customFormat="1" x14ac:dyDescent="0.25">
      <c r="B213" s="59"/>
    </row>
    <row r="214" spans="2:2" s="4" customFormat="1" x14ac:dyDescent="0.25">
      <c r="B214" s="59"/>
    </row>
    <row r="215" spans="2:2" s="4" customFormat="1" x14ac:dyDescent="0.25">
      <c r="B215" s="59"/>
    </row>
    <row r="216" spans="2:2" s="4" customFormat="1" x14ac:dyDescent="0.25">
      <c r="B216" s="59"/>
    </row>
    <row r="217" spans="2:2" s="4" customFormat="1" x14ac:dyDescent="0.25">
      <c r="B217" s="59"/>
    </row>
    <row r="218" spans="2:2" s="4" customFormat="1" x14ac:dyDescent="0.25">
      <c r="B218" s="59"/>
    </row>
    <row r="219" spans="2:2" s="4" customFormat="1" x14ac:dyDescent="0.25">
      <c r="B219" s="59"/>
    </row>
    <row r="220" spans="2:2" s="4" customFormat="1" x14ac:dyDescent="0.25">
      <c r="B220" s="59"/>
    </row>
    <row r="221" spans="2:2" s="4" customFormat="1" x14ac:dyDescent="0.25">
      <c r="B221" s="59"/>
    </row>
    <row r="222" spans="2:2" s="4" customFormat="1" x14ac:dyDescent="0.25">
      <c r="B222" s="59"/>
    </row>
    <row r="223" spans="2:2" s="4" customFormat="1" x14ac:dyDescent="0.25">
      <c r="B223" s="59"/>
    </row>
    <row r="224" spans="2:2" s="4" customFormat="1" x14ac:dyDescent="0.25">
      <c r="B224" s="59"/>
    </row>
    <row r="225" spans="2:2" s="4" customFormat="1" x14ac:dyDescent="0.25">
      <c r="B225" s="59"/>
    </row>
    <row r="226" spans="2:2" s="4" customFormat="1" x14ac:dyDescent="0.25">
      <c r="B226" s="59"/>
    </row>
    <row r="227" spans="2:2" s="4" customFormat="1" x14ac:dyDescent="0.25">
      <c r="B227" s="59"/>
    </row>
    <row r="228" spans="2:2" s="4" customFormat="1" x14ac:dyDescent="0.25">
      <c r="B228" s="59"/>
    </row>
    <row r="229" spans="2:2" s="4" customFormat="1" x14ac:dyDescent="0.25">
      <c r="B229" s="59"/>
    </row>
    <row r="230" spans="2:2" s="4" customFormat="1" x14ac:dyDescent="0.25">
      <c r="B230" s="59"/>
    </row>
    <row r="231" spans="2:2" s="4" customFormat="1" x14ac:dyDescent="0.25">
      <c r="B231" s="59"/>
    </row>
    <row r="232" spans="2:2" s="4" customFormat="1" x14ac:dyDescent="0.25">
      <c r="B232" s="59"/>
    </row>
    <row r="233" spans="2:2" s="4" customFormat="1" x14ac:dyDescent="0.25">
      <c r="B233" s="59"/>
    </row>
    <row r="234" spans="2:2" s="4" customFormat="1" x14ac:dyDescent="0.25">
      <c r="B234" s="59"/>
    </row>
    <row r="235" spans="2:2" s="4" customFormat="1" x14ac:dyDescent="0.25">
      <c r="B235" s="59"/>
    </row>
    <row r="236" spans="2:2" s="4" customFormat="1" x14ac:dyDescent="0.25">
      <c r="B236" s="59"/>
    </row>
    <row r="237" spans="2:2" s="4" customFormat="1" x14ac:dyDescent="0.25">
      <c r="B237" s="59"/>
    </row>
    <row r="238" spans="2:2" s="4" customFormat="1" x14ac:dyDescent="0.25">
      <c r="B238" s="59"/>
    </row>
    <row r="239" spans="2:2" s="4" customFormat="1" x14ac:dyDescent="0.25">
      <c r="B239" s="59"/>
    </row>
    <row r="240" spans="2:2" s="4" customFormat="1" x14ac:dyDescent="0.25">
      <c r="B240" s="59"/>
    </row>
    <row r="241" spans="2:2" s="4" customFormat="1" x14ac:dyDescent="0.25">
      <c r="B241" s="59"/>
    </row>
    <row r="242" spans="2:2" s="4" customFormat="1" x14ac:dyDescent="0.25">
      <c r="B242" s="59"/>
    </row>
    <row r="243" spans="2:2" s="4" customFormat="1" x14ac:dyDescent="0.25">
      <c r="B243" s="59"/>
    </row>
    <row r="244" spans="2:2" s="4" customFormat="1" x14ac:dyDescent="0.25">
      <c r="B244" s="59"/>
    </row>
    <row r="245" spans="2:2" s="4" customFormat="1" x14ac:dyDescent="0.25">
      <c r="B245" s="59"/>
    </row>
    <row r="246" spans="2:2" s="4" customFormat="1" x14ac:dyDescent="0.25">
      <c r="B246" s="59"/>
    </row>
    <row r="247" spans="2:2" s="4" customFormat="1" x14ac:dyDescent="0.25">
      <c r="B247" s="59"/>
    </row>
    <row r="248" spans="2:2" s="4" customFormat="1" x14ac:dyDescent="0.25">
      <c r="B248" s="59"/>
    </row>
    <row r="249" spans="2:2" s="4" customFormat="1" x14ac:dyDescent="0.25">
      <c r="B249" s="59"/>
    </row>
  </sheetData>
  <sheetProtection algorithmName="SHA-512" hashValue="7jQSc4gAnJIuBgAzRmNe6w+gEQgWJMKpkqlkDDg8KZkXoxybe0OHDky8/rkg4xIntzjynVF85sXcPC60DW/xdQ==" saltValue="7KAyZYcNmwSC/CjRICrYbw==" spinCount="100000" sheet="1" objects="1" scenarios="1"/>
  <mergeCells count="5">
    <mergeCell ref="C64:I69"/>
    <mergeCell ref="D18:G18"/>
    <mergeCell ref="B2:K2"/>
    <mergeCell ref="I4:K4"/>
    <mergeCell ref="B4:G16"/>
  </mergeCells>
  <conditionalFormatting sqref="I58">
    <cfRule type="cellIs" dxfId="16" priority="6" operator="lessThan">
      <formula>0.5</formula>
    </cfRule>
    <cfRule type="cellIs" dxfId="15" priority="7" operator="greaterThan">
      <formula>0.8</formula>
    </cfRule>
  </conditionalFormatting>
  <conditionalFormatting sqref="D20:G52">
    <cfRule type="cellIs" dxfId="14" priority="1" operator="equal">
      <formula>"No"</formula>
    </cfRule>
  </conditionalFormatting>
  <dataValidations count="3">
    <dataValidation type="list" allowBlank="1" showInputMessage="1" showErrorMessage="1" sqref="I57">
      <formula1>$D$54:$G$54</formula1>
    </dataValidation>
    <dataValidation type="list" allowBlank="1" showInputMessage="1" showErrorMessage="1" sqref="I20:I52">
      <formula1>$N$4:$N$6</formula1>
    </dataValidation>
    <dataValidation type="list" allowBlank="1" showInputMessage="1" showErrorMessage="1" sqref="K20:K52">
      <formula1>$I$5:$I$9</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topLeftCell="E1" zoomScale="80" zoomScaleNormal="80" workbookViewId="0">
      <selection activeCell="M65" sqref="M65"/>
    </sheetView>
  </sheetViews>
  <sheetFormatPr baseColWidth="10" defaultRowHeight="15" x14ac:dyDescent="0.25"/>
  <cols>
    <col min="1" max="1" width="3.85546875" style="4" customWidth="1"/>
    <col min="2" max="2" width="7" style="4" customWidth="1"/>
    <col min="3" max="3" width="69.140625" style="4" customWidth="1"/>
    <col min="4" max="10" width="7.7109375" style="4" customWidth="1"/>
    <col min="11" max="16" width="12.85546875" style="4" customWidth="1"/>
    <col min="17" max="17" width="37.28515625" style="4" customWidth="1"/>
    <col min="18" max="19" width="11.42578125" style="4"/>
    <col min="20" max="20" width="11.42578125" style="4" hidden="1" customWidth="1"/>
    <col min="21" max="21" width="41.85546875" style="4" customWidth="1"/>
    <col min="22" max="22" width="29.140625" style="4" customWidth="1"/>
    <col min="23" max="16384" width="11.42578125" style="4"/>
  </cols>
  <sheetData>
    <row r="2" spans="2:20" ht="18.75" x14ac:dyDescent="0.3">
      <c r="B2" s="61" t="s">
        <v>53</v>
      </c>
      <c r="C2" s="61"/>
      <c r="D2" s="61"/>
      <c r="E2" s="61"/>
      <c r="F2" s="61"/>
      <c r="G2" s="61"/>
      <c r="H2" s="61"/>
      <c r="I2" s="61"/>
      <c r="J2" s="61"/>
      <c r="K2" s="61"/>
      <c r="L2" s="61"/>
      <c r="M2" s="61"/>
      <c r="N2" s="61"/>
      <c r="O2" s="61"/>
      <c r="P2" s="61"/>
      <c r="Q2" s="61"/>
    </row>
    <row r="4" spans="2:20" ht="15" customHeight="1" x14ac:dyDescent="0.25">
      <c r="B4" s="286" t="s">
        <v>485</v>
      </c>
      <c r="C4" s="287"/>
      <c r="D4" s="287"/>
      <c r="E4" s="287"/>
      <c r="F4" s="287"/>
      <c r="G4" s="287"/>
      <c r="H4" s="287"/>
      <c r="I4" s="287"/>
      <c r="J4" s="287"/>
      <c r="K4" s="287"/>
      <c r="L4" s="287"/>
      <c r="M4" s="287"/>
      <c r="N4" s="287"/>
      <c r="O4" s="287"/>
      <c r="P4" s="287"/>
      <c r="Q4" s="288"/>
    </row>
    <row r="5" spans="2:20" ht="65.25" customHeight="1" x14ac:dyDescent="0.25">
      <c r="B5" s="289"/>
      <c r="C5" s="290"/>
      <c r="D5" s="290"/>
      <c r="E5" s="290"/>
      <c r="F5" s="290"/>
      <c r="G5" s="290"/>
      <c r="H5" s="290"/>
      <c r="I5" s="290"/>
      <c r="J5" s="290"/>
      <c r="K5" s="290"/>
      <c r="L5" s="290"/>
      <c r="M5" s="290"/>
      <c r="N5" s="290"/>
      <c r="O5" s="290"/>
      <c r="P5" s="290"/>
      <c r="Q5" s="291"/>
    </row>
    <row r="6" spans="2:20" ht="20.25" customHeight="1" x14ac:dyDescent="0.25"/>
    <row r="7" spans="2:20" ht="32.25" customHeight="1" x14ac:dyDescent="0.25">
      <c r="B7" s="109" t="s">
        <v>30</v>
      </c>
      <c r="C7" s="109" t="s">
        <v>73</v>
      </c>
      <c r="D7" s="110" t="s">
        <v>0</v>
      </c>
      <c r="E7" s="110" t="s">
        <v>0</v>
      </c>
      <c r="F7" s="110" t="s">
        <v>1</v>
      </c>
      <c r="G7" s="110" t="s">
        <v>2</v>
      </c>
      <c r="H7" s="110" t="s">
        <v>32</v>
      </c>
      <c r="I7" s="110" t="s">
        <v>3</v>
      </c>
      <c r="J7" s="110" t="s">
        <v>33</v>
      </c>
      <c r="K7" s="82" t="s">
        <v>484</v>
      </c>
      <c r="L7" s="292" t="s">
        <v>21</v>
      </c>
      <c r="M7" s="292"/>
      <c r="N7" s="292"/>
      <c r="O7" s="292"/>
      <c r="P7" s="82" t="s">
        <v>72</v>
      </c>
      <c r="Q7" s="82" t="s">
        <v>49</v>
      </c>
    </row>
    <row r="8" spans="2:20" ht="45.75" customHeight="1" x14ac:dyDescent="0.25">
      <c r="B8" s="111"/>
      <c r="C8" s="111"/>
      <c r="D8" s="116" t="s">
        <v>394</v>
      </c>
      <c r="E8" s="116" t="s">
        <v>395</v>
      </c>
      <c r="F8" s="112"/>
      <c r="G8" s="112"/>
      <c r="H8" s="112"/>
      <c r="I8" s="112"/>
      <c r="J8" s="112"/>
      <c r="K8" s="88"/>
      <c r="L8" s="54" t="s">
        <v>15</v>
      </c>
      <c r="M8" s="54" t="s">
        <v>16</v>
      </c>
      <c r="N8" s="54" t="s">
        <v>17</v>
      </c>
      <c r="O8" s="54" t="s">
        <v>18</v>
      </c>
      <c r="P8" s="88"/>
      <c r="Q8" s="88"/>
    </row>
    <row r="9" spans="2:20" ht="34.5" customHeight="1" x14ac:dyDescent="0.25">
      <c r="B9" s="7">
        <v>1</v>
      </c>
      <c r="C9" s="10" t="s">
        <v>54</v>
      </c>
      <c r="D9" s="11" t="s">
        <v>435</v>
      </c>
      <c r="E9" s="11" t="s">
        <v>19</v>
      </c>
      <c r="F9" s="11" t="s">
        <v>19</v>
      </c>
      <c r="G9" s="11" t="s">
        <v>19</v>
      </c>
      <c r="H9" s="11" t="s">
        <v>19</v>
      </c>
      <c r="I9" s="11" t="s">
        <v>19</v>
      </c>
      <c r="J9" s="11" t="s">
        <v>19</v>
      </c>
      <c r="K9" s="1" t="s">
        <v>20</v>
      </c>
      <c r="L9" s="18"/>
      <c r="M9" s="18"/>
      <c r="N9" s="18"/>
      <c r="O9" s="18"/>
      <c r="P9" s="113">
        <f t="shared" ref="P9:P25" si="0">SUM(L9:O9)</f>
        <v>0</v>
      </c>
      <c r="Q9" s="108"/>
      <c r="T9" s="4" t="s">
        <v>19</v>
      </c>
    </row>
    <row r="10" spans="2:20" ht="34.5" customHeight="1" x14ac:dyDescent="0.25">
      <c r="B10" s="7">
        <f>+B9+1</f>
        <v>2</v>
      </c>
      <c r="C10" s="10" t="s">
        <v>55</v>
      </c>
      <c r="D10" s="11" t="s">
        <v>20</v>
      </c>
      <c r="E10" s="11" t="s">
        <v>20</v>
      </c>
      <c r="F10" s="11" t="s">
        <v>20</v>
      </c>
      <c r="G10" s="11" t="s">
        <v>20</v>
      </c>
      <c r="H10" s="11" t="s">
        <v>20</v>
      </c>
      <c r="I10" s="11" t="s">
        <v>19</v>
      </c>
      <c r="J10" s="11" t="s">
        <v>19</v>
      </c>
      <c r="K10" s="1" t="s">
        <v>20</v>
      </c>
      <c r="L10" s="18"/>
      <c r="M10" s="18"/>
      <c r="N10" s="18"/>
      <c r="O10" s="18"/>
      <c r="P10" s="113">
        <f t="shared" si="0"/>
        <v>0</v>
      </c>
      <c r="Q10" s="55"/>
      <c r="T10" s="4" t="s">
        <v>20</v>
      </c>
    </row>
    <row r="11" spans="2:20" ht="34.5" customHeight="1" x14ac:dyDescent="0.25">
      <c r="B11" s="7">
        <v>3</v>
      </c>
      <c r="C11" s="10" t="s">
        <v>56</v>
      </c>
      <c r="D11" s="11" t="s">
        <v>20</v>
      </c>
      <c r="E11" s="11" t="s">
        <v>20</v>
      </c>
      <c r="F11" s="11" t="s">
        <v>19</v>
      </c>
      <c r="G11" s="11" t="s">
        <v>19</v>
      </c>
      <c r="H11" s="11" t="s">
        <v>19</v>
      </c>
      <c r="I11" s="11" t="s">
        <v>19</v>
      </c>
      <c r="J11" s="11" t="s">
        <v>19</v>
      </c>
      <c r="K11" s="1" t="s">
        <v>20</v>
      </c>
      <c r="L11" s="18"/>
      <c r="M11" s="18"/>
      <c r="N11" s="18"/>
      <c r="O11" s="18"/>
      <c r="P11" s="113">
        <f t="shared" si="0"/>
        <v>0</v>
      </c>
      <c r="Q11" s="55"/>
    </row>
    <row r="12" spans="2:20" ht="34.5" customHeight="1" x14ac:dyDescent="0.25">
      <c r="B12" s="7">
        <f t="shared" ref="B12" si="1">+B11+1</f>
        <v>4</v>
      </c>
      <c r="C12" s="10" t="s">
        <v>57</v>
      </c>
      <c r="D12" s="11" t="s">
        <v>20</v>
      </c>
      <c r="E12" s="11" t="s">
        <v>20</v>
      </c>
      <c r="F12" s="11" t="s">
        <v>20</v>
      </c>
      <c r="G12" s="11" t="s">
        <v>20</v>
      </c>
      <c r="H12" s="11" t="s">
        <v>20</v>
      </c>
      <c r="I12" s="11" t="s">
        <v>19</v>
      </c>
      <c r="J12" s="11" t="s">
        <v>19</v>
      </c>
      <c r="K12" s="1" t="s">
        <v>20</v>
      </c>
      <c r="L12" s="18"/>
      <c r="M12" s="18"/>
      <c r="N12" s="18"/>
      <c r="O12" s="18"/>
      <c r="P12" s="113">
        <f t="shared" si="0"/>
        <v>0</v>
      </c>
      <c r="Q12" s="55"/>
    </row>
    <row r="13" spans="2:20" ht="34.5" customHeight="1" x14ac:dyDescent="0.25">
      <c r="B13" s="7">
        <v>5</v>
      </c>
      <c r="C13" s="10" t="s">
        <v>58</v>
      </c>
      <c r="D13" s="11" t="s">
        <v>19</v>
      </c>
      <c r="E13" s="11" t="s">
        <v>19</v>
      </c>
      <c r="F13" s="11" t="s">
        <v>19</v>
      </c>
      <c r="G13" s="11" t="s">
        <v>19</v>
      </c>
      <c r="H13" s="11" t="s">
        <v>19</v>
      </c>
      <c r="I13" s="11" t="s">
        <v>19</v>
      </c>
      <c r="J13" s="11" t="s">
        <v>19</v>
      </c>
      <c r="K13" s="1" t="s">
        <v>20</v>
      </c>
      <c r="L13" s="18"/>
      <c r="M13" s="18"/>
      <c r="N13" s="18"/>
      <c r="O13" s="18"/>
      <c r="P13" s="113">
        <f t="shared" si="0"/>
        <v>0</v>
      </c>
      <c r="Q13" s="55"/>
    </row>
    <row r="14" spans="2:20" ht="34.5" customHeight="1" x14ac:dyDescent="0.25">
      <c r="B14" s="7">
        <f t="shared" ref="B14" si="2">+B13+1</f>
        <v>6</v>
      </c>
      <c r="C14" s="10" t="s">
        <v>59</v>
      </c>
      <c r="D14" s="11" t="s">
        <v>20</v>
      </c>
      <c r="E14" s="11" t="s">
        <v>20</v>
      </c>
      <c r="F14" s="11" t="s">
        <v>19</v>
      </c>
      <c r="G14" s="11" t="s">
        <v>19</v>
      </c>
      <c r="H14" s="11" t="s">
        <v>19</v>
      </c>
      <c r="I14" s="11" t="s">
        <v>19</v>
      </c>
      <c r="J14" s="11" t="s">
        <v>19</v>
      </c>
      <c r="K14" s="1" t="s">
        <v>20</v>
      </c>
      <c r="L14" s="18"/>
      <c r="M14" s="18"/>
      <c r="N14" s="18"/>
      <c r="O14" s="18"/>
      <c r="P14" s="113">
        <f t="shared" si="0"/>
        <v>0</v>
      </c>
      <c r="Q14" s="55"/>
    </row>
    <row r="15" spans="2:20" ht="34.5" customHeight="1" x14ac:dyDescent="0.25">
      <c r="B15" s="7">
        <v>7</v>
      </c>
      <c r="C15" s="10" t="s">
        <v>60</v>
      </c>
      <c r="D15" s="11" t="s">
        <v>20</v>
      </c>
      <c r="E15" s="11" t="s">
        <v>19</v>
      </c>
      <c r="F15" s="11" t="s">
        <v>19</v>
      </c>
      <c r="G15" s="11" t="s">
        <v>19</v>
      </c>
      <c r="H15" s="11" t="s">
        <v>19</v>
      </c>
      <c r="I15" s="11" t="s">
        <v>19</v>
      </c>
      <c r="J15" s="11" t="s">
        <v>19</v>
      </c>
      <c r="K15" s="1" t="s">
        <v>20</v>
      </c>
      <c r="L15" s="18"/>
      <c r="M15" s="18"/>
      <c r="N15" s="18"/>
      <c r="O15" s="18"/>
      <c r="P15" s="113">
        <f t="shared" si="0"/>
        <v>0</v>
      </c>
      <c r="Q15" s="55"/>
    </row>
    <row r="16" spans="2:20" ht="34.5" customHeight="1" x14ac:dyDescent="0.25">
      <c r="B16" s="7">
        <f t="shared" ref="B16" si="3">+B15+1</f>
        <v>8</v>
      </c>
      <c r="C16" s="10" t="s">
        <v>61</v>
      </c>
      <c r="D16" s="11" t="s">
        <v>20</v>
      </c>
      <c r="E16" s="11" t="s">
        <v>20</v>
      </c>
      <c r="F16" s="11" t="s">
        <v>19</v>
      </c>
      <c r="G16" s="11" t="s">
        <v>19</v>
      </c>
      <c r="H16" s="11" t="s">
        <v>19</v>
      </c>
      <c r="I16" s="11" t="s">
        <v>19</v>
      </c>
      <c r="J16" s="11" t="s">
        <v>19</v>
      </c>
      <c r="K16" s="1" t="s">
        <v>20</v>
      </c>
      <c r="L16" s="18"/>
      <c r="M16" s="18"/>
      <c r="N16" s="18"/>
      <c r="O16" s="18"/>
      <c r="P16" s="113">
        <f t="shared" si="0"/>
        <v>0</v>
      </c>
      <c r="Q16" s="55"/>
    </row>
    <row r="17" spans="2:17" ht="34.5" customHeight="1" x14ac:dyDescent="0.25">
      <c r="B17" s="7">
        <v>9</v>
      </c>
      <c r="C17" s="10" t="s">
        <v>62</v>
      </c>
      <c r="D17" s="11" t="s">
        <v>20</v>
      </c>
      <c r="E17" s="11" t="s">
        <v>19</v>
      </c>
      <c r="F17" s="11" t="s">
        <v>19</v>
      </c>
      <c r="G17" s="11" t="s">
        <v>19</v>
      </c>
      <c r="H17" s="11" t="s">
        <v>19</v>
      </c>
      <c r="I17" s="11" t="s">
        <v>19</v>
      </c>
      <c r="J17" s="11" t="s">
        <v>19</v>
      </c>
      <c r="K17" s="1" t="s">
        <v>20</v>
      </c>
      <c r="L17" s="18"/>
      <c r="M17" s="18"/>
      <c r="N17" s="18"/>
      <c r="O17" s="18"/>
      <c r="P17" s="113">
        <f t="shared" si="0"/>
        <v>0</v>
      </c>
      <c r="Q17" s="55"/>
    </row>
    <row r="18" spans="2:17" ht="34.5" customHeight="1" x14ac:dyDescent="0.25">
      <c r="B18" s="7">
        <f t="shared" ref="B18" si="4">+B17+1</f>
        <v>10</v>
      </c>
      <c r="C18" s="10" t="s">
        <v>63</v>
      </c>
      <c r="D18" s="11" t="s">
        <v>20</v>
      </c>
      <c r="E18" s="11" t="s">
        <v>19</v>
      </c>
      <c r="F18" s="11" t="s">
        <v>19</v>
      </c>
      <c r="G18" s="11" t="s">
        <v>19</v>
      </c>
      <c r="H18" s="11" t="s">
        <v>19</v>
      </c>
      <c r="I18" s="11" t="s">
        <v>19</v>
      </c>
      <c r="J18" s="11" t="s">
        <v>19</v>
      </c>
      <c r="K18" s="1" t="s">
        <v>20</v>
      </c>
      <c r="L18" s="18"/>
      <c r="M18" s="18"/>
      <c r="N18" s="18"/>
      <c r="O18" s="18"/>
      <c r="P18" s="113">
        <f t="shared" si="0"/>
        <v>0</v>
      </c>
      <c r="Q18" s="55"/>
    </row>
    <row r="19" spans="2:17" ht="34.5" customHeight="1" x14ac:dyDescent="0.25">
      <c r="B19" s="7">
        <v>11</v>
      </c>
      <c r="C19" s="10" t="s">
        <v>64</v>
      </c>
      <c r="D19" s="11" t="s">
        <v>20</v>
      </c>
      <c r="E19" s="11" t="s">
        <v>20</v>
      </c>
      <c r="F19" s="11" t="s">
        <v>19</v>
      </c>
      <c r="G19" s="11" t="s">
        <v>19</v>
      </c>
      <c r="H19" s="11" t="s">
        <v>19</v>
      </c>
      <c r="I19" s="11" t="s">
        <v>19</v>
      </c>
      <c r="J19" s="11" t="s">
        <v>19</v>
      </c>
      <c r="K19" s="1" t="s">
        <v>20</v>
      </c>
      <c r="L19" s="18"/>
      <c r="M19" s="18"/>
      <c r="N19" s="18"/>
      <c r="O19" s="18"/>
      <c r="P19" s="113">
        <f t="shared" si="0"/>
        <v>0</v>
      </c>
      <c r="Q19" s="55"/>
    </row>
    <row r="20" spans="2:17" ht="34.5" customHeight="1" x14ac:dyDescent="0.25">
      <c r="B20" s="7">
        <f t="shared" ref="B20" si="5">+B19+1</f>
        <v>12</v>
      </c>
      <c r="C20" s="10" t="s">
        <v>66</v>
      </c>
      <c r="D20" s="11" t="s">
        <v>20</v>
      </c>
      <c r="E20" s="11" t="s">
        <v>20</v>
      </c>
      <c r="F20" s="11" t="s">
        <v>19</v>
      </c>
      <c r="G20" s="11" t="s">
        <v>19</v>
      </c>
      <c r="H20" s="11" t="s">
        <v>19</v>
      </c>
      <c r="I20" s="11" t="s">
        <v>19</v>
      </c>
      <c r="J20" s="11" t="s">
        <v>19</v>
      </c>
      <c r="K20" s="1" t="s">
        <v>20</v>
      </c>
      <c r="L20" s="18"/>
      <c r="M20" s="18"/>
      <c r="N20" s="18"/>
      <c r="O20" s="18"/>
      <c r="P20" s="113">
        <f t="shared" si="0"/>
        <v>0</v>
      </c>
      <c r="Q20" s="55"/>
    </row>
    <row r="21" spans="2:17" ht="34.5" customHeight="1" x14ac:dyDescent="0.25">
      <c r="B21" s="7">
        <v>13</v>
      </c>
      <c r="C21" s="10" t="s">
        <v>67</v>
      </c>
      <c r="D21" s="11" t="s">
        <v>20</v>
      </c>
      <c r="E21" s="11" t="s">
        <v>20</v>
      </c>
      <c r="F21" s="11" t="s">
        <v>19</v>
      </c>
      <c r="G21" s="11" t="s">
        <v>19</v>
      </c>
      <c r="H21" s="11" t="s">
        <v>19</v>
      </c>
      <c r="I21" s="11" t="s">
        <v>19</v>
      </c>
      <c r="J21" s="11" t="s">
        <v>19</v>
      </c>
      <c r="K21" s="1" t="s">
        <v>20</v>
      </c>
      <c r="L21" s="18"/>
      <c r="M21" s="18"/>
      <c r="N21" s="18"/>
      <c r="O21" s="18"/>
      <c r="P21" s="113">
        <f t="shared" si="0"/>
        <v>0</v>
      </c>
      <c r="Q21" s="55"/>
    </row>
    <row r="22" spans="2:17" ht="34.5" customHeight="1" x14ac:dyDescent="0.25">
      <c r="B22" s="7">
        <f t="shared" ref="B22" si="6">+B21+1</f>
        <v>14</v>
      </c>
      <c r="C22" s="10" t="s">
        <v>68</v>
      </c>
      <c r="D22" s="11" t="s">
        <v>19</v>
      </c>
      <c r="E22" s="11" t="s">
        <v>19</v>
      </c>
      <c r="F22" s="11" t="s">
        <v>19</v>
      </c>
      <c r="G22" s="11" t="s">
        <v>19</v>
      </c>
      <c r="H22" s="11" t="s">
        <v>19</v>
      </c>
      <c r="I22" s="11" t="s">
        <v>19</v>
      </c>
      <c r="J22" s="11" t="s">
        <v>19</v>
      </c>
      <c r="K22" s="1" t="s">
        <v>20</v>
      </c>
      <c r="L22" s="107"/>
      <c r="M22" s="107"/>
      <c r="N22" s="107"/>
      <c r="O22" s="107"/>
      <c r="P22" s="113">
        <f t="shared" si="0"/>
        <v>0</v>
      </c>
      <c r="Q22" s="55"/>
    </row>
    <row r="23" spans="2:17" ht="34.5" customHeight="1" x14ac:dyDescent="0.25">
      <c r="B23" s="7">
        <v>15</v>
      </c>
      <c r="C23" s="10" t="s">
        <v>69</v>
      </c>
      <c r="D23" s="11" t="s">
        <v>19</v>
      </c>
      <c r="E23" s="11" t="s">
        <v>19</v>
      </c>
      <c r="F23" s="11" t="s">
        <v>19</v>
      </c>
      <c r="G23" s="11" t="s">
        <v>19</v>
      </c>
      <c r="H23" s="11" t="s">
        <v>19</v>
      </c>
      <c r="I23" s="11" t="s">
        <v>19</v>
      </c>
      <c r="J23" s="11" t="s">
        <v>19</v>
      </c>
      <c r="K23" s="1" t="s">
        <v>20</v>
      </c>
      <c r="L23" s="107"/>
      <c r="M23" s="107"/>
      <c r="N23" s="107"/>
      <c r="O23" s="107"/>
      <c r="P23" s="113">
        <f t="shared" si="0"/>
        <v>0</v>
      </c>
      <c r="Q23" s="55"/>
    </row>
    <row r="24" spans="2:17" ht="34.5" customHeight="1" x14ac:dyDescent="0.25">
      <c r="B24" s="7">
        <f t="shared" ref="B24" si="7">+B23+1</f>
        <v>16</v>
      </c>
      <c r="C24" s="10" t="s">
        <v>71</v>
      </c>
      <c r="D24" s="11" t="s">
        <v>19</v>
      </c>
      <c r="E24" s="11" t="s">
        <v>19</v>
      </c>
      <c r="F24" s="11" t="s">
        <v>19</v>
      </c>
      <c r="G24" s="11" t="s">
        <v>19</v>
      </c>
      <c r="H24" s="11" t="s">
        <v>19</v>
      </c>
      <c r="I24" s="11" t="s">
        <v>20</v>
      </c>
      <c r="J24" s="11" t="s">
        <v>20</v>
      </c>
      <c r="K24" s="1" t="s">
        <v>20</v>
      </c>
      <c r="L24" s="107"/>
      <c r="M24" s="107"/>
      <c r="N24" s="107"/>
      <c r="O24" s="107"/>
      <c r="P24" s="113">
        <f t="shared" si="0"/>
        <v>0</v>
      </c>
      <c r="Q24" s="55"/>
    </row>
    <row r="25" spans="2:17" ht="34.5" customHeight="1" x14ac:dyDescent="0.25">
      <c r="B25" s="7">
        <f t="shared" ref="B25:B26" si="8">+B24+1</f>
        <v>17</v>
      </c>
      <c r="C25" s="10" t="s">
        <v>70</v>
      </c>
      <c r="D25" s="11" t="s">
        <v>19</v>
      </c>
      <c r="E25" s="11" t="s">
        <v>19</v>
      </c>
      <c r="F25" s="11" t="s">
        <v>19</v>
      </c>
      <c r="G25" s="11" t="s">
        <v>19</v>
      </c>
      <c r="H25" s="11" t="s">
        <v>19</v>
      </c>
      <c r="I25" s="11" t="s">
        <v>20</v>
      </c>
      <c r="J25" s="11" t="s">
        <v>20</v>
      </c>
      <c r="K25" s="1" t="s">
        <v>20</v>
      </c>
      <c r="L25" s="107"/>
      <c r="M25" s="107"/>
      <c r="N25" s="107"/>
      <c r="O25" s="107"/>
      <c r="P25" s="113">
        <f t="shared" si="0"/>
        <v>0</v>
      </c>
      <c r="Q25" s="55"/>
    </row>
    <row r="26" spans="2:17" ht="34.5" customHeight="1" x14ac:dyDescent="0.25">
      <c r="B26" s="7">
        <f t="shared" si="8"/>
        <v>18</v>
      </c>
      <c r="C26" s="10" t="s">
        <v>76</v>
      </c>
      <c r="D26" s="11" t="s">
        <v>20</v>
      </c>
      <c r="E26" s="11" t="s">
        <v>19</v>
      </c>
      <c r="F26" s="11" t="s">
        <v>19</v>
      </c>
      <c r="G26" s="11" t="s">
        <v>19</v>
      </c>
      <c r="H26" s="11" t="s">
        <v>19</v>
      </c>
      <c r="I26" s="11" t="s">
        <v>19</v>
      </c>
      <c r="J26" s="11" t="s">
        <v>19</v>
      </c>
      <c r="K26" s="1" t="s">
        <v>20</v>
      </c>
      <c r="L26" s="107"/>
      <c r="M26" s="107"/>
      <c r="N26" s="107"/>
      <c r="O26" s="107"/>
      <c r="P26" s="113">
        <f>SUM(L26:O26)</f>
        <v>0</v>
      </c>
      <c r="Q26" s="55"/>
    </row>
    <row r="27" spans="2:17" x14ac:dyDescent="0.25">
      <c r="C27" s="12" t="s">
        <v>48</v>
      </c>
      <c r="D27" s="13">
        <f t="shared" ref="D27:K27" si="9">+COUNTIF(D9:D26,"SI")</f>
        <v>5</v>
      </c>
      <c r="E27" s="13">
        <f t="shared" si="9"/>
        <v>10</v>
      </c>
      <c r="F27" s="13">
        <f t="shared" si="9"/>
        <v>16</v>
      </c>
      <c r="G27" s="13">
        <f t="shared" si="9"/>
        <v>16</v>
      </c>
      <c r="H27" s="13">
        <f t="shared" si="9"/>
        <v>16</v>
      </c>
      <c r="I27" s="13">
        <f t="shared" si="9"/>
        <v>16</v>
      </c>
      <c r="J27" s="13">
        <f t="shared" si="9"/>
        <v>16</v>
      </c>
      <c r="K27" s="7">
        <f t="shared" si="9"/>
        <v>0</v>
      </c>
      <c r="L27" s="7">
        <f t="shared" ref="L27:P27" si="10">SUM(L9:L26)</f>
        <v>0</v>
      </c>
      <c r="M27" s="7">
        <f t="shared" si="10"/>
        <v>0</v>
      </c>
      <c r="N27" s="7">
        <f t="shared" si="10"/>
        <v>0</v>
      </c>
      <c r="O27" s="7">
        <f t="shared" si="10"/>
        <v>0</v>
      </c>
      <c r="P27" s="7">
        <f t="shared" si="10"/>
        <v>0</v>
      </c>
    </row>
    <row r="28" spans="2:17" x14ac:dyDescent="0.25">
      <c r="K28" s="59"/>
      <c r="L28" s="15" t="e">
        <f>+L27/P27</f>
        <v>#DIV/0!</v>
      </c>
      <c r="M28" s="15" t="e">
        <f>+M27/P27</f>
        <v>#DIV/0!</v>
      </c>
      <c r="N28" s="15" t="e">
        <f>+N27/P27</f>
        <v>#DIV/0!</v>
      </c>
      <c r="O28" s="15" t="e">
        <f>+O27/P27</f>
        <v>#DIV/0!</v>
      </c>
    </row>
    <row r="29" spans="2:17" ht="20.25" customHeight="1" x14ac:dyDescent="0.25">
      <c r="L29" s="126" t="s">
        <v>15</v>
      </c>
      <c r="M29" s="126" t="s">
        <v>423</v>
      </c>
      <c r="N29" s="126" t="s">
        <v>422</v>
      </c>
      <c r="O29" s="126" t="s">
        <v>18</v>
      </c>
    </row>
    <row r="30" spans="2:17" ht="7.5" customHeight="1" x14ac:dyDescent="0.25"/>
    <row r="31" spans="2:17" ht="7.5" customHeight="1" x14ac:dyDescent="0.25"/>
    <row r="32" spans="2:17" ht="7.5" customHeight="1" x14ac:dyDescent="0.25"/>
    <row r="33" spans="10:11" x14ac:dyDescent="0.25">
      <c r="J33" s="14" t="s">
        <v>396</v>
      </c>
      <c r="K33" s="7">
        <f>+K27</f>
        <v>0</v>
      </c>
    </row>
    <row r="34" spans="10:11" x14ac:dyDescent="0.25">
      <c r="J34" s="14" t="s">
        <v>491</v>
      </c>
      <c r="K34" s="18">
        <v>16</v>
      </c>
    </row>
    <row r="35" spans="10:11" x14ac:dyDescent="0.25">
      <c r="J35" s="14" t="s">
        <v>397</v>
      </c>
      <c r="K35" s="15">
        <f>+K33/K34</f>
        <v>0</v>
      </c>
    </row>
  </sheetData>
  <sheetProtection algorithmName="SHA-512" hashValue="iuwD/MfcOZCue7T7aL4SmrAOfsEKrpW5m3g8kPZhrjQX1v6mT6rnO7TVJLexpzDp2opv04eB6mjOXDeCt3TWtA==" saltValue="C1mU3ryOg87aUvswArWG4g==" spinCount="100000" sheet="1" objects="1" scenarios="1"/>
  <mergeCells count="2">
    <mergeCell ref="B4:Q5"/>
    <mergeCell ref="L7:O7"/>
  </mergeCells>
  <conditionalFormatting sqref="D9:J26">
    <cfRule type="cellIs" dxfId="13" priority="1" operator="equal">
      <formula>"NO"</formula>
    </cfRule>
  </conditionalFormatting>
  <dataValidations count="2">
    <dataValidation type="list" allowBlank="1" showInputMessage="1" showErrorMessage="1" sqref="K34">
      <formula1>$D$27:$F$27</formula1>
    </dataValidation>
    <dataValidation type="list" allowBlank="1" showInputMessage="1" showErrorMessage="1" sqref="K9:K26">
      <formula1>$T$9:$T$10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RIS-Rehab</vt:lpstr>
      <vt:lpstr>Indice</vt:lpstr>
      <vt:lpstr>I. Datos Generales</vt:lpstr>
      <vt:lpstr>II. Equipamiento básico</vt:lpstr>
      <vt:lpstr>III Equipamiento por categoría</vt:lpstr>
      <vt:lpstr>IV. Normatividad</vt:lpstr>
      <vt:lpstr>V. Funciones</vt:lpstr>
      <vt:lpstr>VI. Infraestructura</vt:lpstr>
      <vt:lpstr>VII. RRHH disponible</vt:lpstr>
      <vt:lpstr>VIII. Recursos financieros</vt:lpstr>
      <vt:lpstr>IX. Cartera de servicios</vt:lpstr>
      <vt:lpstr>X. Indicadores</vt:lpstr>
      <vt:lpstr>XI. RESUMEN</vt:lpstr>
      <vt:lpstr>Indice!Área_de_impresión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Prevencion</dc:creator>
  <cp:lastModifiedBy>Prevencion</cp:lastModifiedBy>
  <cp:lastPrinted>2019-04-08T19:47:41Z</cp:lastPrinted>
  <dcterms:created xsi:type="dcterms:W3CDTF">2019-02-15T15:23:29Z</dcterms:created>
  <dcterms:modified xsi:type="dcterms:W3CDTF">2019-06-06T17:18:31Z</dcterms:modified>
</cp:coreProperties>
</file>